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E:\CMĐ và giao đất khu số 2 KDC Hà Vị 4\"/>
    </mc:Choice>
  </mc:AlternateContent>
  <xr:revisionPtr revIDLastSave="0" documentId="13_ncr:1_{F139C054-1BDE-486C-85A2-00972DAFC1B1}" xr6:coauthVersionLast="47" xr6:coauthVersionMax="47" xr10:uidLastSave="{00000000-0000-0000-0000-000000000000}"/>
  <bookViews>
    <workbookView xWindow="2250" yWindow="2250" windowWidth="21600" windowHeight="11385" firstSheet="1" activeTab="1" xr2:uid="{00000000-000D-0000-FFFF-FFFF00000000}"/>
  </bookViews>
  <sheets>
    <sheet name="SGV" sheetId="8" state="veryHidden" r:id="rId1"/>
    <sheet name="CMĐ KHU 2 - TH  (1)" sheetId="13" r:id="rId2"/>
    <sheet name="Bảng cơ cấu SDĐ" sheetId="17" r:id="rId3"/>
    <sheet name="Sheet1" sheetId="16" r:id="rId4"/>
  </sheets>
  <definedNames>
    <definedName name="_xlnm._FilterDatabase" localSheetId="1" hidden="1">'CMĐ KHU 2 - TH  (1)'!$A$7:$S$38</definedName>
    <definedName name="_xlnm.Print_Area" localSheetId="1">'CMĐ KHU 2 - TH  (1)'!$A$1:$S$36</definedName>
    <definedName name="_xlnm.Print_Titles" localSheetId="1">'CMĐ KHU 2 - TH  (1)'!$4:$6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17" l="1"/>
  <c r="F12" i="17" l="1"/>
  <c r="H12" i="17" s="1"/>
  <c r="H11" i="17" s="1"/>
  <c r="F11" i="17"/>
  <c r="E11" i="17"/>
  <c r="F10" i="17"/>
  <c r="H10" i="17" s="1"/>
  <c r="F9" i="17"/>
  <c r="H9" i="17" s="1"/>
  <c r="F8" i="17"/>
  <c r="H8" i="17" s="1"/>
  <c r="F7" i="17"/>
  <c r="F6" i="17"/>
  <c r="E5" i="17"/>
  <c r="E14" i="17" l="1"/>
  <c r="F5" i="17"/>
  <c r="H6" i="17"/>
  <c r="H5" i="17" s="1"/>
  <c r="S36" i="13"/>
  <c r="AA19" i="16"/>
  <c r="AA2" i="16"/>
  <c r="AA3" i="16"/>
  <c r="AA4" i="16"/>
  <c r="AA5" i="16"/>
  <c r="AA6" i="16"/>
  <c r="AA7" i="16"/>
  <c r="AA8" i="16"/>
  <c r="AA9" i="16"/>
  <c r="AA10" i="16"/>
  <c r="AA11" i="16"/>
  <c r="AA12" i="16"/>
  <c r="AA13" i="16"/>
  <c r="AA14" i="16"/>
  <c r="AA15" i="16"/>
  <c r="AA16" i="16"/>
  <c r="AA17" i="16"/>
  <c r="AA18" i="16"/>
  <c r="AA1" i="16"/>
  <c r="K31" i="13" l="1"/>
  <c r="M31" i="13" s="1"/>
  <c r="R35" i="13" l="1"/>
  <c r="Q35" i="13"/>
  <c r="O35" i="13"/>
  <c r="N35" i="13"/>
  <c r="L35" i="13"/>
  <c r="K34" i="13"/>
  <c r="M34" i="13" s="1"/>
  <c r="P33" i="13"/>
  <c r="K33" i="13" s="1"/>
  <c r="M33" i="13" s="1"/>
  <c r="P32" i="13"/>
  <c r="P29" i="13"/>
  <c r="O29" i="13"/>
  <c r="K27" i="13"/>
  <c r="M27" i="13" s="1"/>
  <c r="K25" i="13"/>
  <c r="M25" i="13" s="1"/>
  <c r="R23" i="13"/>
  <c r="Q23" i="13"/>
  <c r="P23" i="13"/>
  <c r="O23" i="13"/>
  <c r="N23" i="13"/>
  <c r="L23" i="13"/>
  <c r="K22" i="13"/>
  <c r="M22" i="13" s="1"/>
  <c r="K21" i="13"/>
  <c r="R19" i="13"/>
  <c r="Q19" i="13"/>
  <c r="P19" i="13"/>
  <c r="O19" i="13"/>
  <c r="N19" i="13"/>
  <c r="L19" i="13"/>
  <c r="K17" i="13"/>
  <c r="M17" i="13" s="1"/>
  <c r="K14" i="13"/>
  <c r="M14" i="13" s="1"/>
  <c r="K13" i="13"/>
  <c r="M13" i="13" s="1"/>
  <c r="K12" i="13"/>
  <c r="M12" i="13" s="1"/>
  <c r="R10" i="13"/>
  <c r="Q10" i="13"/>
  <c r="P10" i="13"/>
  <c r="O10" i="13"/>
  <c r="N10" i="13"/>
  <c r="L10" i="13"/>
  <c r="K9" i="13"/>
  <c r="N36" i="13" l="1"/>
  <c r="O36" i="13"/>
  <c r="R36" i="13"/>
  <c r="Q36" i="13"/>
  <c r="L36" i="13"/>
  <c r="P35" i="13"/>
  <c r="P36" i="13" s="1"/>
  <c r="K19" i="13"/>
  <c r="K29" i="13"/>
  <c r="K10" i="13"/>
  <c r="K23" i="13"/>
  <c r="M19" i="13"/>
  <c r="M21" i="13"/>
  <c r="M23" i="13" s="1"/>
  <c r="M9" i="13"/>
  <c r="M10" i="13" s="1"/>
  <c r="K32" i="13"/>
  <c r="M32" i="13" s="1"/>
  <c r="M29" i="13" l="1"/>
  <c r="K35" i="13"/>
  <c r="K36" i="13" s="1"/>
  <c r="M35" i="13"/>
  <c r="M36" i="13" l="1"/>
  <c r="G13" i="17"/>
  <c r="H14" i="17"/>
  <c r="F14" i="17"/>
  <c r="G14" i="17" s="1"/>
</calcChain>
</file>

<file path=xl/sharedStrings.xml><?xml version="1.0" encoding="utf-8"?>
<sst xmlns="http://schemas.openxmlformats.org/spreadsheetml/2006/main" count="151" uniqueCount="87">
  <si>
    <t>STT</t>
  </si>
  <si>
    <t>Họ và tên chủ sử dụng đất</t>
  </si>
  <si>
    <t>Ghi chú</t>
  </si>
  <si>
    <t>LUC</t>
  </si>
  <si>
    <t>BHK</t>
  </si>
  <si>
    <t>Nguyễn Văn Luật</t>
  </si>
  <si>
    <t>Nguyễn Thị Thành (Đỗ Văn Cứ)</t>
  </si>
  <si>
    <t>Đoàn Thị Thịnh (Nguyễn Văn Thích)</t>
  </si>
  <si>
    <t>Đỗ Thị Lan</t>
  </si>
  <si>
    <t>Đồng Thị Dung - bố Đồng Văn Sử đã chết</t>
  </si>
  <si>
    <t>CLN</t>
  </si>
  <si>
    <t>DGT</t>
  </si>
  <si>
    <t>Ngoài chỉ giới</t>
  </si>
  <si>
    <t>Hoàng Thị Hạnh (Dương Văn Thái) - mẹ Nguyễn Thị Phẩm đã chết</t>
  </si>
  <si>
    <t>Phạm Thị Liên (Nguyễn Văn Sang đã chết)</t>
  </si>
  <si>
    <t>Đỗ Thị Lựu - bố Đỗ Văn Mật đã chết</t>
  </si>
  <si>
    <t>Đồng Văn Liễu - ủy quyền Nguyễn Thị Loan (Cốc)</t>
  </si>
  <si>
    <t>Địa chỉ thửa đất</t>
  </si>
  <si>
    <t>Theo GCN đã cấp</t>
  </si>
  <si>
    <t>Theo bản đồ GPMB</t>
  </si>
  <si>
    <t>Loại đất theo bản đồ</t>
  </si>
  <si>
    <t>Số thửa</t>
  </si>
  <si>
    <t>Số tờ</t>
  </si>
  <si>
    <t>Trong chỉ giới</t>
  </si>
  <si>
    <t>Theo Quyết định số 1647/QĐ-UBND ngày 30/10/2019 của UBND thành phố Bắc Giang về việc thu hồi đất để thực hiện dự án: HTKT Khu số 2 thuộc khu dân cư số 4, phường Thọ Xương, thành phố Bắc Giang (Đợt 2).</t>
  </si>
  <si>
    <t>Tổng Quyết định (đợt 2)</t>
  </si>
  <si>
    <t>TDP Hà Vị 2</t>
  </si>
  <si>
    <t>Tổng Quyết định (đợt 4)</t>
  </si>
  <si>
    <t>Theo Quyết định số 844/QĐ-UBND ngày 07/7/2020 của UBND thành phố Bắc Giang về việc thu hồi đất để thực hiện dự án: HTKT Khu số 2 thuộc khu dân cư số 4, phường Thọ Xương, thành phố Bắc Giang (Đợt 4).</t>
  </si>
  <si>
    <t>Theo Quyết định số 1344/QĐ-UBND ngày 14/10/2020 của UBND thành phố Bắc Giang về việc thu hồi đất để thực hiện dự án: HTKT Khu số 2 thuộc khu dân cư số 4, phường Thọ Xương, thành phố Bắc Giang (Đợt 5).</t>
  </si>
  <si>
    <t>Tổng Quyết định (đợt 5)</t>
  </si>
  <si>
    <t>Tổng Quyết định (đợt 8)</t>
  </si>
  <si>
    <t>Tổng Quyết định (đợt 9)</t>
  </si>
  <si>
    <t>Diện tích thu hồi (m2)</t>
  </si>
  <si>
    <t>Diện tích chuyển mục đích
(m2)</t>
  </si>
  <si>
    <t>DGT, DTL, NTD</t>
  </si>
  <si>
    <t>Tổng Quyết định (đợt 10)</t>
  </si>
  <si>
    <t>,</t>
  </si>
  <si>
    <t xml:space="preserve">Tổng </t>
  </si>
  <si>
    <t>Tổng Quyết định (đợt 11)</t>
  </si>
  <si>
    <t>Tổng Quyết định (đợt 1)</t>
  </si>
  <si>
    <t>Tổng Quyết định (đợt 6)</t>
  </si>
  <si>
    <t>TDP Hà Vị 3</t>
  </si>
  <si>
    <r>
      <t>Tổng diện tích thu hồi (m</t>
    </r>
    <r>
      <rPr>
        <b/>
        <vertAlign val="superscript"/>
        <sz val="10"/>
        <rFont val="Times New Roman"/>
        <family val="1"/>
      </rPr>
      <t>2</t>
    </r>
    <r>
      <rPr>
        <b/>
        <sz val="10"/>
        <rFont val="Times New Roman"/>
        <family val="1"/>
      </rPr>
      <t>)</t>
    </r>
  </si>
  <si>
    <r>
      <t>Diện tích (m</t>
    </r>
    <r>
      <rPr>
        <b/>
        <vertAlign val="superscript"/>
        <sz val="10"/>
        <rFont val="Times New Roman"/>
        <family val="1"/>
      </rPr>
      <t>2</t>
    </r>
    <r>
      <rPr>
        <b/>
        <sz val="10"/>
        <rFont val="Times New Roman"/>
        <family val="1"/>
      </rPr>
      <t>)</t>
    </r>
  </si>
  <si>
    <t>Theo Quyết định số QĐ 1716/QĐ-UBND ngày 28/09/2009 của UBND thành phố Bắc Giang về việc thu hồi (bổ sung) đất nông nghiệp để xây dựng HTKT Khu dân cư Hà Vị thuộc tổ dân phố Hà Vị 2, phường Thọ Xương, thành phố Bắc Giang</t>
  </si>
  <si>
    <t xml:space="preserve">Tổng Quyết định </t>
  </si>
  <si>
    <t>Tổng Quyết định (đợt 13)</t>
  </si>
  <si>
    <t>NTS</t>
  </si>
  <si>
    <t>Theo Quyết định số QĐ 118/QĐ-UBND ngày 06/01/2006 của UBND thành phố Bắc Giang về việc thu hồi đất để thực hiện 
Dự án xây dựng Khu dân cư mới số 3, thành phố Bắc Giang ( Đợt 1)</t>
  </si>
  <si>
    <t>DANH SÁCH ĐỀ NGHỊ CHUYỂN MỤC ĐÍCH SỬ DỤNG VÀ GIAO ĐẤT (LẦN 2)
Dự án: HTKT Khu số 2 thuộc khu dân cư số 4, phường Thọ Xương, thành phố Bắc Giang</t>
  </si>
  <si>
    <t>TT</t>
  </si>
  <si>
    <t>KÝ HIỆU</t>
  </si>
  <si>
    <t>Tên phân khu</t>
  </si>
  <si>
    <t>SỐ LÔ</t>
  </si>
  <si>
    <t>Tổng diện tích đất phân khu (m2)</t>
  </si>
  <si>
    <t>Trong đó</t>
  </si>
  <si>
    <t>(Lô)</t>
  </si>
  <si>
    <t>Diện tích chưa giao
(m2)</t>
  </si>
  <si>
    <t>I</t>
  </si>
  <si>
    <t>ĐẤT Ở</t>
  </si>
  <si>
    <t xml:space="preserve"> N12</t>
  </si>
  <si>
    <t>Nhà liền kề xây mới</t>
  </si>
  <si>
    <t>17</t>
  </si>
  <si>
    <t xml:space="preserve"> N13</t>
  </si>
  <si>
    <t>16</t>
  </si>
  <si>
    <t xml:space="preserve"> N14</t>
  </si>
  <si>
    <t>8</t>
  </si>
  <si>
    <t xml:space="preserve"> N17</t>
  </si>
  <si>
    <t>20</t>
  </si>
  <si>
    <t>N18</t>
  </si>
  <si>
    <t>34</t>
  </si>
  <si>
    <t>II</t>
  </si>
  <si>
    <t>ĐẤT CÂY XANH</t>
  </si>
  <si>
    <t xml:space="preserve"> CX3</t>
  </si>
  <si>
    <t xml:space="preserve"> Đất cây xanh</t>
  </si>
  <si>
    <t>III</t>
  </si>
  <si>
    <t> GT-HT</t>
  </si>
  <si>
    <t>ĐẤT GIAO THÔNG, HẠ TẦNG KT</t>
  </si>
  <si>
    <t>TỔNG DIỆN TÍCH</t>
  </si>
  <si>
    <t>Diện tích giao đất lần 1
(m2)</t>
  </si>
  <si>
    <t>Diện tích giao đất lần 2
(m2)</t>
  </si>
  <si>
    <t>Tổng Quyết định 1716</t>
  </si>
  <si>
    <t>Tổng Quyết định 118</t>
  </si>
  <si>
    <t>Địa điểm: TDP Hà Vị 1, Hà Vị 2, phường Thọ Xương, thành phố Bắc Giang(Nay là phường Bắc Giang)</t>
  </si>
  <si>
    <r>
      <t xml:space="preserve">BẢNG CƠ CẤU SỬ DỤNG ĐẤT (ĐỢT 2) ĐỂ THỰC HIỆN DỰ ÁN: HTKT KHU SỐ 2 THUỘC KHU DÂN CƯ SỐ 4, PHƯỜNG THỌ XƯƠNG, THÀNH PHỐ BẮC GIANG
</t>
    </r>
    <r>
      <rPr>
        <i/>
        <sz val="14"/>
        <rFont val="Times New Roman"/>
        <family val="1"/>
      </rPr>
      <t>(Kèm theo Quyết định số        /QĐ-UBND ngày     /12/2025 của UBND  phường)</t>
    </r>
  </si>
  <si>
    <t>(Kèm theo Quyết định số         /QĐ-UBND ngày     /12/2025 của UBND phường)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</si>
</sst>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_(* #,##0.0_);_(* \(#,##0.0\);_(* &quot;-&quot;??_);_(@_)"/>
    <numFmt numFmtId="166" formatCode="_-* #,##0.0\ _₫_-;\-* #,##0.0\ _₫_-;_-* &quot;-&quot;??\ _₫_-;_-@_-"/>
    <numFmt numFmtId="167" formatCode="_(* #,##0.0_);_(* \(#,##0.0\);_(* &quot;-&quot;?_);_(@_)"/>
    <numFmt numFmtId="168" formatCode="0.0"/>
    <numFmt numFmtId="169" formatCode="_-* #,##0.0\ _₫_-;\-* #,##0.0\ _₫_-;_-* &quot;-&quot;?\ _₫_-;_-@_-"/>
    <numFmt numFmtId="170" formatCode="_(* #,##0_);_(* \(#,##0\);_(* &quot;-&quot;??_);_(@_)"/>
  </numFmts>
  <fonts count="29">
    <font>
      <sz val="11"/>
      <color theme="1"/>
      <name val="Calibri"/>
      <family val="2"/>
      <scheme val="minor"/>
    </font>
    <font>
      <sz val="10"/>
      <name val="Arial"/>
      <family val="2"/>
    </font>
    <font>
      <sz val="10"/>
      <name val="Times New Roman"/>
      <family val="1"/>
    </font>
    <font>
      <b/>
      <sz val="13"/>
      <name val="Times New Roman"/>
      <family val="1"/>
    </font>
    <font>
      <sz val="10"/>
      <name val="Arial"/>
      <family val="2"/>
    </font>
    <font>
      <sz val="11"/>
      <color indexed="8"/>
      <name val="Calibri"/>
      <family val="2"/>
    </font>
    <font>
      <b/>
      <sz val="10"/>
      <name val="Times New Roman"/>
      <family val="1"/>
    </font>
    <font>
      <i/>
      <sz val="12"/>
      <name val="Times New Roman"/>
      <family val="1"/>
    </font>
    <font>
      <sz val="12"/>
      <name val=".VnTime"/>
      <family val="2"/>
    </font>
    <font>
      <sz val="11"/>
      <color theme="1"/>
      <name val="Calibri"/>
      <family val="2"/>
      <scheme val="minor"/>
    </font>
    <font>
      <sz val="10"/>
      <name val=".VnTime"/>
      <family val="2"/>
    </font>
    <font>
      <b/>
      <sz val="11"/>
      <name val="Times New Roman"/>
      <family val="1"/>
    </font>
    <font>
      <sz val="11"/>
      <color rgb="FFFF0000"/>
      <name val="Calibri"/>
      <family val="2"/>
      <scheme val="minor"/>
    </font>
    <font>
      <sz val="9"/>
      <color theme="1"/>
      <name val="Calibri"/>
      <family val="2"/>
      <scheme val="minor"/>
    </font>
    <font>
      <sz val="9"/>
      <name val="Times New Roman"/>
      <family val="1"/>
    </font>
    <font>
      <b/>
      <sz val="9"/>
      <name val="Times New Roman"/>
      <family val="1"/>
    </font>
    <font>
      <b/>
      <vertAlign val="superscript"/>
      <sz val="10"/>
      <name val="Times New Roman"/>
      <family val="1"/>
    </font>
    <font>
      <i/>
      <sz val="10"/>
      <name val="Times New Roman"/>
      <family val="1"/>
    </font>
    <font>
      <sz val="11"/>
      <name val="Calibri"/>
      <family val="2"/>
      <scheme val="minor"/>
    </font>
    <font>
      <b/>
      <sz val="14"/>
      <name val="Times New Roman"/>
      <family val="1"/>
      <charset val="163"/>
    </font>
    <font>
      <i/>
      <sz val="14"/>
      <name val="Times New Roman"/>
      <family val="1"/>
    </font>
    <font>
      <sz val="13"/>
      <name val="Times New Roman"/>
      <family val="1"/>
    </font>
    <font>
      <b/>
      <sz val="14"/>
      <name val="Times New Roman"/>
      <family val="1"/>
    </font>
    <font>
      <i/>
      <sz val="13"/>
      <name val="Times New Roman"/>
      <family val="1"/>
    </font>
    <font>
      <sz val="14"/>
      <name val="Times New Roman"/>
      <family val="1"/>
    </font>
    <font>
      <i/>
      <sz val="13"/>
      <color theme="1"/>
      <name val="Times New Roman"/>
      <family val="1"/>
    </font>
    <font>
      <i/>
      <sz val="14"/>
      <color theme="1"/>
      <name val="Times New Roman"/>
      <family val="1"/>
    </font>
    <font>
      <sz val="13"/>
      <name val="Times New Roman"/>
      <family val="1"/>
      <charset val="163"/>
    </font>
    <font>
      <b/>
      <sz val="1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7">
    <xf numFmtId="0" fontId="0" fillId="0" borderId="0"/>
    <xf numFmtId="43" fontId="5" fillId="0" borderId="0" applyFont="0" applyFill="0" applyBorder="0" applyAlignment="0" applyProtection="0"/>
    <xf numFmtId="0" fontId="1" fillId="0" borderId="0"/>
    <xf numFmtId="0" fontId="4" fillId="0" borderId="0"/>
    <xf numFmtId="43" fontId="1" fillId="0" borderId="0" applyFont="0" applyFill="0" applyBorder="0" applyAlignment="0" applyProtection="0"/>
    <xf numFmtId="0" fontId="8" fillId="0" borderId="0"/>
    <xf numFmtId="43" fontId="9"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0" fillId="0" borderId="0"/>
    <xf numFmtId="0" fontId="1" fillId="0" borderId="0"/>
    <xf numFmtId="0" fontId="9" fillId="0" borderId="0"/>
    <xf numFmtId="0" fontId="8" fillId="0" borderId="0"/>
    <xf numFmtId="0" fontId="9" fillId="0" borderId="0"/>
    <xf numFmtId="0" fontId="1" fillId="0" borderId="0"/>
  </cellStyleXfs>
  <cellXfs count="113">
    <xf numFmtId="0" fontId="0" fillId="0" borderId="0" xfId="0"/>
    <xf numFmtId="169" fontId="0" fillId="0" borderId="0" xfId="0" applyNumberFormat="1"/>
    <xf numFmtId="0" fontId="14" fillId="2"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164" fontId="15" fillId="2" borderId="2" xfId="1" applyNumberFormat="1" applyFont="1" applyFill="1" applyBorder="1" applyAlignment="1">
      <alignment horizontal="right" vertical="center"/>
    </xf>
    <xf numFmtId="164" fontId="15" fillId="2" borderId="2" xfId="1" applyNumberFormat="1" applyFont="1" applyFill="1" applyBorder="1" applyAlignment="1">
      <alignment vertical="center"/>
    </xf>
    <xf numFmtId="164" fontId="0" fillId="0" borderId="0" xfId="0" applyNumberFormat="1"/>
    <xf numFmtId="169" fontId="15" fillId="2" borderId="2" xfId="2" applyNumberFormat="1" applyFont="1" applyFill="1" applyBorder="1" applyAlignment="1">
      <alignment horizontal="right" vertical="center" wrapText="1"/>
    </xf>
    <xf numFmtId="164" fontId="15" fillId="2" borderId="5" xfId="1" applyNumberFormat="1" applyFont="1" applyFill="1" applyBorder="1" applyAlignment="1">
      <alignment horizontal="right" vertical="center"/>
    </xf>
    <xf numFmtId="0" fontId="15" fillId="2" borderId="5" xfId="0" applyFont="1" applyFill="1" applyBorder="1" applyAlignment="1">
      <alignment horizontal="center" vertical="center" wrapText="1"/>
    </xf>
    <xf numFmtId="0" fontId="17" fillId="0" borderId="2" xfId="2" applyFont="1" applyBorder="1" applyAlignment="1">
      <alignment horizontal="center" vertical="center" wrapText="1"/>
    </xf>
    <xf numFmtId="0" fontId="2" fillId="0" borderId="2" xfId="2" applyFont="1" applyBorder="1" applyAlignment="1">
      <alignment horizontal="center" vertical="center" wrapText="1"/>
    </xf>
    <xf numFmtId="3" fontId="14" fillId="0" borderId="2" xfId="0" applyNumberFormat="1" applyFont="1" applyBorder="1" applyAlignment="1">
      <alignment horizontal="center" vertical="center" wrapText="1"/>
    </xf>
    <xf numFmtId="166" fontId="14" fillId="0" borderId="2" xfId="1" applyNumberFormat="1" applyFont="1" applyFill="1" applyBorder="1" applyAlignment="1">
      <alignment horizontal="left" vertical="center" wrapText="1"/>
    </xf>
    <xf numFmtId="0" fontId="14" fillId="0" borderId="2" xfId="0" applyFont="1" applyBorder="1" applyAlignment="1">
      <alignment horizontal="center" vertical="center" wrapText="1"/>
    </xf>
    <xf numFmtId="0" fontId="14" fillId="0" borderId="2" xfId="12" applyFont="1" applyBorder="1" applyAlignment="1">
      <alignment horizontal="center" vertical="center" wrapText="1"/>
    </xf>
    <xf numFmtId="165" fontId="14" fillId="0" borderId="2" xfId="7" applyNumberFormat="1" applyFont="1" applyFill="1" applyBorder="1" applyAlignment="1">
      <alignment horizontal="right" vertical="center" wrapText="1"/>
    </xf>
    <xf numFmtId="166" fontId="14" fillId="0" borderId="2" xfId="1" applyNumberFormat="1" applyFont="1" applyFill="1" applyBorder="1" applyAlignment="1">
      <alignment horizontal="center" vertical="center" wrapText="1"/>
    </xf>
    <xf numFmtId="164" fontId="14" fillId="0" borderId="2" xfId="0" applyNumberFormat="1" applyFont="1" applyBorder="1" applyAlignment="1">
      <alignment horizontal="center" vertical="center" wrapText="1"/>
    </xf>
    <xf numFmtId="164" fontId="14" fillId="0" borderId="2" xfId="12" applyNumberFormat="1" applyFont="1" applyBorder="1" applyAlignment="1">
      <alignment horizontal="right" vertical="center" wrapText="1"/>
    </xf>
    <xf numFmtId="168" fontId="14" fillId="0" borderId="2" xfId="14" applyNumberFormat="1" applyFont="1" applyBorder="1" applyAlignment="1">
      <alignment horizontal="right" vertical="center" wrapText="1"/>
    </xf>
    <xf numFmtId="168" fontId="14" fillId="0" borderId="2" xfId="2" applyNumberFormat="1" applyFont="1" applyBorder="1" applyAlignment="1">
      <alignment horizontal="right" vertical="center" wrapText="1"/>
    </xf>
    <xf numFmtId="168" fontId="14" fillId="0" borderId="2" xfId="1"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right" vertical="center" wrapText="1"/>
    </xf>
    <xf numFmtId="164" fontId="15" fillId="0" borderId="2" xfId="1" applyNumberFormat="1" applyFont="1" applyFill="1" applyBorder="1" applyAlignment="1">
      <alignment horizontal="right" vertical="center"/>
    </xf>
    <xf numFmtId="0" fontId="14" fillId="0" borderId="2" xfId="2" applyFont="1" applyBorder="1" applyAlignment="1">
      <alignment horizontal="center" vertical="center"/>
    </xf>
    <xf numFmtId="0" fontId="14" fillId="0" borderId="2" xfId="0" applyFont="1" applyBorder="1" applyAlignment="1">
      <alignment horizontal="right" vertical="center" wrapText="1"/>
    </xf>
    <xf numFmtId="164" fontId="14" fillId="0" borderId="2" xfId="0" applyNumberFormat="1" applyFont="1" applyBorder="1" applyAlignment="1">
      <alignment horizontal="right" vertical="center" wrapText="1"/>
    </xf>
    <xf numFmtId="168" fontId="14" fillId="0" borderId="2" xfId="14" applyNumberFormat="1" applyFont="1" applyBorder="1" applyAlignment="1">
      <alignment vertical="center" wrapText="1"/>
    </xf>
    <xf numFmtId="168" fontId="14" fillId="0" borderId="2" xfId="0" applyNumberFormat="1" applyFont="1" applyBorder="1" applyAlignment="1">
      <alignment horizontal="right" vertical="center" wrapText="1"/>
    </xf>
    <xf numFmtId="168" fontId="14" fillId="0" borderId="2" xfId="2" applyNumberFormat="1" applyFont="1" applyBorder="1" applyAlignment="1">
      <alignment vertical="center" wrapText="1"/>
    </xf>
    <xf numFmtId="0" fontId="12" fillId="0" borderId="0" xfId="0" applyFont="1"/>
    <xf numFmtId="0" fontId="14" fillId="0" borderId="2" xfId="0" applyFont="1" applyBorder="1" applyAlignment="1">
      <alignment horizontal="center" vertical="center"/>
    </xf>
    <xf numFmtId="166" fontId="14" fillId="0" borderId="2" xfId="1" applyNumberFormat="1" applyFont="1" applyFill="1" applyBorder="1" applyAlignment="1">
      <alignment horizontal="right" vertical="center" wrapText="1"/>
    </xf>
    <xf numFmtId="168" fontId="14" fillId="0" borderId="2" xfId="1" applyNumberFormat="1" applyFont="1" applyFill="1" applyBorder="1" applyAlignment="1">
      <alignment horizontal="right" vertical="center"/>
    </xf>
    <xf numFmtId="0" fontId="9" fillId="0" borderId="0" xfId="0" applyFont="1"/>
    <xf numFmtId="3" fontId="14" fillId="0" borderId="2" xfId="1" applyNumberFormat="1" applyFont="1" applyFill="1" applyBorder="1" applyAlignment="1">
      <alignment horizontal="center" vertical="center" wrapText="1"/>
    </xf>
    <xf numFmtId="3" fontId="14" fillId="0" borderId="2" xfId="1" applyNumberFormat="1" applyFont="1" applyFill="1" applyBorder="1" applyAlignment="1">
      <alignment horizontal="left" vertical="center" wrapText="1"/>
    </xf>
    <xf numFmtId="4" fontId="14" fillId="0" borderId="2" xfId="1" applyNumberFormat="1" applyFont="1" applyFill="1" applyBorder="1" applyAlignment="1">
      <alignment horizontal="right" vertical="center"/>
    </xf>
    <xf numFmtId="164" fontId="14" fillId="0" borderId="2" xfId="1" applyNumberFormat="1" applyFont="1" applyFill="1" applyBorder="1" applyAlignment="1">
      <alignment horizontal="right" vertical="center"/>
    </xf>
    <xf numFmtId="3" fontId="14" fillId="0" borderId="6" xfId="1" applyNumberFormat="1" applyFont="1" applyFill="1" applyBorder="1" applyAlignment="1">
      <alignment horizontal="center" vertical="center" wrapText="1"/>
    </xf>
    <xf numFmtId="3" fontId="14" fillId="0" borderId="8" xfId="1" applyNumberFormat="1" applyFont="1" applyFill="1" applyBorder="1" applyAlignment="1">
      <alignment horizontal="center" vertical="center" wrapText="1"/>
    </xf>
    <xf numFmtId="0" fontId="14" fillId="0" borderId="2" xfId="2" applyFont="1" applyBorder="1" applyAlignment="1">
      <alignment horizontal="left"/>
    </xf>
    <xf numFmtId="0" fontId="14" fillId="0" borderId="2" xfId="2" applyFont="1" applyBorder="1" applyAlignment="1">
      <alignment horizontal="center"/>
    </xf>
    <xf numFmtId="0" fontId="14" fillId="0" borderId="2" xfId="2" applyFont="1" applyBorder="1" applyAlignment="1">
      <alignment horizontal="right"/>
    </xf>
    <xf numFmtId="169" fontId="15" fillId="0" borderId="2" xfId="2" applyNumberFormat="1" applyFont="1" applyBorder="1" applyAlignment="1">
      <alignment horizontal="right" vertical="center" wrapText="1"/>
    </xf>
    <xf numFmtId="167" fontId="0" fillId="0" borderId="0" xfId="0" applyNumberFormat="1"/>
    <xf numFmtId="169" fontId="13" fillId="0" borderId="0" xfId="0" applyNumberFormat="1" applyFont="1"/>
    <xf numFmtId="0" fontId="18" fillId="0" borderId="0" xfId="0" applyFont="1"/>
    <xf numFmtId="49" fontId="3" fillId="0" borderId="2" xfId="0" applyNumberFormat="1" applyFont="1" applyBorder="1" applyAlignment="1">
      <alignment horizontal="center" vertical="center"/>
    </xf>
    <xf numFmtId="0" fontId="18" fillId="0" borderId="2" xfId="0" applyFont="1" applyBorder="1" applyAlignment="1">
      <alignment vertical="center"/>
    </xf>
    <xf numFmtId="49" fontId="21"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22" fillId="0" borderId="2" xfId="0" applyFont="1" applyBorder="1" applyAlignment="1">
      <alignment horizontal="center" vertical="center"/>
    </xf>
    <xf numFmtId="164" fontId="22" fillId="0" borderId="2" xfId="0" applyNumberFormat="1" applyFont="1" applyBorder="1" applyAlignment="1">
      <alignment horizontal="center" vertical="center"/>
    </xf>
    <xf numFmtId="0" fontId="22" fillId="0" borderId="2" xfId="0" applyFont="1" applyBorder="1" applyAlignment="1">
      <alignment vertical="center"/>
    </xf>
    <xf numFmtId="0" fontId="22" fillId="0" borderId="0" xfId="0" applyFont="1"/>
    <xf numFmtId="164" fontId="22" fillId="0" borderId="0" xfId="0" applyNumberFormat="1" applyFont="1"/>
    <xf numFmtId="0" fontId="21" fillId="0" borderId="2" xfId="0" applyFont="1" applyBorder="1" applyAlignment="1">
      <alignment horizontal="center" vertical="center"/>
    </xf>
    <xf numFmtId="0" fontId="23" fillId="0" borderId="2" xfId="0" applyFont="1" applyBorder="1" applyAlignment="1">
      <alignment horizontal="center" vertical="center"/>
    </xf>
    <xf numFmtId="0" fontId="23" fillId="0" borderId="2" xfId="0" applyFont="1" applyBorder="1" applyAlignment="1">
      <alignment vertical="center"/>
    </xf>
    <xf numFmtId="0" fontId="20" fillId="0" borderId="2" xfId="0" applyFont="1" applyBorder="1" applyAlignment="1">
      <alignment horizontal="center" vertical="center"/>
    </xf>
    <xf numFmtId="164" fontId="20" fillId="0" borderId="2" xfId="0" applyNumberFormat="1" applyFont="1" applyBorder="1" applyAlignment="1">
      <alignment horizontal="center" vertical="center"/>
    </xf>
    <xf numFmtId="0" fontId="24" fillId="0" borderId="2" xfId="0" applyFont="1" applyBorder="1" applyAlignment="1">
      <alignment horizontal="center" vertical="center"/>
    </xf>
    <xf numFmtId="164" fontId="18" fillId="0" borderId="0" xfId="0" applyNumberFormat="1" applyFont="1"/>
    <xf numFmtId="0" fontId="25" fillId="0" borderId="2" xfId="0" applyFont="1" applyBorder="1" applyAlignment="1">
      <alignment horizontal="center" vertical="center"/>
    </xf>
    <xf numFmtId="0" fontId="25" fillId="0" borderId="2" xfId="0" applyFont="1" applyBorder="1" applyAlignment="1">
      <alignment vertical="center"/>
    </xf>
    <xf numFmtId="0" fontId="26" fillId="0" borderId="2" xfId="0" applyFont="1" applyBorder="1" applyAlignment="1">
      <alignment horizontal="center" vertical="center"/>
    </xf>
    <xf numFmtId="164" fontId="26" fillId="0" borderId="2" xfId="0" applyNumberFormat="1" applyFont="1" applyBorder="1" applyAlignment="1">
      <alignment horizontal="center" vertical="center"/>
    </xf>
    <xf numFmtId="0" fontId="0" fillId="0" borderId="2" xfId="0" applyBorder="1" applyAlignment="1">
      <alignment vertical="center"/>
    </xf>
    <xf numFmtId="0" fontId="27" fillId="0" borderId="2" xfId="0" applyFont="1" applyBorder="1" applyAlignment="1">
      <alignment horizontal="center" vertical="center"/>
    </xf>
    <xf numFmtId="164" fontId="22" fillId="0" borderId="2" xfId="0" applyNumberFormat="1" applyFont="1" applyBorder="1" applyAlignment="1">
      <alignment horizontal="left" vertical="center"/>
    </xf>
    <xf numFmtId="164" fontId="22" fillId="0" borderId="2" xfId="0" applyNumberFormat="1" applyFont="1" applyBorder="1" applyAlignment="1">
      <alignment horizontal="left" vertical="center" wrapText="1"/>
    </xf>
    <xf numFmtId="0" fontId="3" fillId="0" borderId="2" xfId="0" applyFont="1" applyBorder="1" applyAlignment="1">
      <alignment vertical="center"/>
    </xf>
    <xf numFmtId="0" fontId="18" fillId="0" borderId="0" xfId="0" applyFont="1" applyAlignment="1">
      <alignment horizontal="center"/>
    </xf>
    <xf numFmtId="170" fontId="18" fillId="0" borderId="0" xfId="1" applyNumberFormat="1" applyFont="1" applyFill="1"/>
    <xf numFmtId="3" fontId="18" fillId="0" borderId="0" xfId="0" applyNumberFormat="1" applyFont="1"/>
    <xf numFmtId="170" fontId="18" fillId="0" borderId="0" xfId="0" applyNumberFormat="1" applyFont="1"/>
    <xf numFmtId="0" fontId="28" fillId="0" borderId="0" xfId="0" applyFont="1"/>
    <xf numFmtId="0" fontId="6" fillId="0" borderId="2" xfId="2" applyFont="1" applyBorder="1" applyAlignment="1">
      <alignment horizontal="center" vertical="center" wrapText="1"/>
    </xf>
    <xf numFmtId="0" fontId="3" fillId="0" borderId="0" xfId="2" applyFont="1" applyAlignment="1">
      <alignment horizontal="center" vertical="center" wrapText="1"/>
    </xf>
    <xf numFmtId="0" fontId="3" fillId="0" borderId="0" xfId="2" applyFont="1" applyAlignment="1">
      <alignment horizontal="center" vertical="center"/>
    </xf>
    <xf numFmtId="0" fontId="7" fillId="0" borderId="1" xfId="2" applyFont="1" applyBorder="1" applyAlignment="1">
      <alignment horizontal="center" vertical="center"/>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6" fillId="0" borderId="5" xfId="2"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2" applyFont="1" applyBorder="1" applyAlignment="1">
      <alignment horizontal="center" vertical="center"/>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15" fillId="0" borderId="2" xfId="2" applyFont="1" applyBorder="1" applyAlignment="1">
      <alignment horizontal="center" vertical="center" wrapText="1"/>
    </xf>
    <xf numFmtId="3" fontId="15" fillId="0" borderId="2" xfId="1" applyNumberFormat="1" applyFont="1" applyFill="1" applyBorder="1" applyAlignment="1">
      <alignment horizontal="center" vertical="center" wrapText="1"/>
    </xf>
    <xf numFmtId="0" fontId="12" fillId="0" borderId="9" xfId="0" applyFont="1" applyBorder="1" applyAlignment="1">
      <alignment horizontal="right" vertical="center"/>
    </xf>
    <xf numFmtId="3" fontId="15" fillId="0" borderId="6" xfId="1" applyNumberFormat="1" applyFont="1" applyFill="1" applyBorder="1" applyAlignment="1">
      <alignment horizontal="center" vertical="center" wrapText="1"/>
    </xf>
    <xf numFmtId="3" fontId="15" fillId="0" borderId="7" xfId="1" applyNumberFormat="1" applyFont="1" applyFill="1" applyBorder="1" applyAlignment="1">
      <alignment horizontal="center" vertical="center" wrapText="1"/>
    </xf>
    <xf numFmtId="3" fontId="15" fillId="0" borderId="8" xfId="1" applyNumberFormat="1" applyFont="1" applyFill="1" applyBorder="1" applyAlignment="1">
      <alignment horizontal="center" vertical="center" wrapText="1"/>
    </xf>
    <xf numFmtId="0" fontId="3" fillId="0" borderId="2" xfId="0" applyFont="1" applyBorder="1" applyAlignment="1">
      <alignment horizontal="center" vertical="center"/>
    </xf>
    <xf numFmtId="0" fontId="19" fillId="0" borderId="0" xfId="0" applyFont="1" applyAlignment="1">
      <alignment horizontal="center" vertical="center" wrapText="1"/>
    </xf>
    <xf numFmtId="0" fontId="19" fillId="0" borderId="1" xfId="0" applyFont="1" applyBorder="1" applyAlignment="1">
      <alignment horizontal="center" vertical="center" wrapText="1"/>
    </xf>
    <xf numFmtId="0" fontId="3" fillId="0" borderId="2" xfId="0" applyFont="1" applyBorder="1" applyAlignment="1">
      <alignment horizontal="center" vertical="center" wrapText="1"/>
    </xf>
    <xf numFmtId="168" fontId="3" fillId="0" borderId="2" xfId="0" applyNumberFormat="1" applyFont="1" applyBorder="1" applyAlignment="1">
      <alignment horizontal="center" vertical="center" wrapText="1"/>
    </xf>
    <xf numFmtId="3" fontId="15" fillId="2" borderId="6" xfId="1" applyNumberFormat="1" applyFont="1" applyFill="1" applyBorder="1" applyAlignment="1">
      <alignment horizontal="center" vertical="center" wrapText="1"/>
    </xf>
    <xf numFmtId="3" fontId="15" fillId="2" borderId="7" xfId="1" applyNumberFormat="1" applyFont="1" applyFill="1" applyBorder="1" applyAlignment="1">
      <alignment horizontal="center" vertical="center" wrapText="1"/>
    </xf>
    <xf numFmtId="3" fontId="15" fillId="2" borderId="8" xfId="1" applyNumberFormat="1" applyFont="1" applyFill="1" applyBorder="1" applyAlignment="1">
      <alignment horizontal="center" vertical="center" wrapText="1"/>
    </xf>
    <xf numFmtId="0" fontId="11" fillId="2" borderId="6" xfId="2" applyFont="1" applyFill="1" applyBorder="1" applyAlignment="1">
      <alignment horizontal="center" vertical="center"/>
    </xf>
    <xf numFmtId="0" fontId="11" fillId="2" borderId="7" xfId="2" applyFont="1" applyFill="1" applyBorder="1" applyAlignment="1">
      <alignment horizontal="center" vertical="center"/>
    </xf>
    <xf numFmtId="0" fontId="11" fillId="2" borderId="8" xfId="2" applyFont="1" applyFill="1" applyBorder="1" applyAlignment="1">
      <alignment horizontal="center" vertical="center"/>
    </xf>
    <xf numFmtId="3" fontId="15" fillId="2" borderId="2" xfId="1" applyNumberFormat="1" applyFont="1" applyFill="1" applyBorder="1" applyAlignment="1">
      <alignment horizontal="center" vertical="center" wrapText="1"/>
    </xf>
  </cellXfs>
  <cellStyles count="17">
    <cellStyle name="Comma" xfId="1" builtinId="3"/>
    <cellStyle name="Comma 2" xfId="6" xr:uid="{00000000-0005-0000-0000-000001000000}"/>
    <cellStyle name="Comma 2 2 6" xfId="7" xr:uid="{00000000-0005-0000-0000-000002000000}"/>
    <cellStyle name="Comma 3 2" xfId="4" xr:uid="{00000000-0005-0000-0000-000003000000}"/>
    <cellStyle name="Comma 4" xfId="8" xr:uid="{00000000-0005-0000-0000-000004000000}"/>
    <cellStyle name="Comma 4 2" xfId="9" xr:uid="{00000000-0005-0000-0000-000005000000}"/>
    <cellStyle name="Comma 6" xfId="10" xr:uid="{00000000-0005-0000-0000-000006000000}"/>
    <cellStyle name="Normal" xfId="0" builtinId="0"/>
    <cellStyle name="Normal 2" xfId="11" xr:uid="{00000000-0005-0000-0000-000008000000}"/>
    <cellStyle name="Normal 2 3" xfId="5" xr:uid="{00000000-0005-0000-0000-000009000000}"/>
    <cellStyle name="Normal 3" xfId="12" xr:uid="{00000000-0005-0000-0000-00000A000000}"/>
    <cellStyle name="Normal 36" xfId="13" xr:uid="{00000000-0005-0000-0000-00000B000000}"/>
    <cellStyle name="Normal 4" xfId="2" xr:uid="{00000000-0005-0000-0000-00000C000000}"/>
    <cellStyle name="Normal 5" xfId="15" xr:uid="{00000000-0005-0000-0000-00000D000000}"/>
    <cellStyle name="Normal 6" xfId="3" xr:uid="{00000000-0005-0000-0000-00000E000000}"/>
    <cellStyle name="Normal 61" xfId="16" xr:uid="{00000000-0005-0000-0000-00000F000000}"/>
    <cellStyle name="Normal_PABT dat NN Ha Vi 1" xfId="14"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7"/>
  <sheetViews>
    <sheetView tabSelected="1" zoomScaleNormal="100" workbookViewId="0">
      <pane ySplit="6" topLeftCell="A67" activePane="bottomLeft" state="frozen"/>
      <selection pane="bottomLeft" activeCell="A3" sqref="A3:S3"/>
    </sheetView>
  </sheetViews>
  <sheetFormatPr defaultRowHeight="15"/>
  <cols>
    <col min="1" max="1" width="4.140625" customWidth="1"/>
    <col min="2" max="2" width="14.85546875" customWidth="1"/>
    <col min="3" max="3" width="7.5703125" customWidth="1"/>
    <col min="4" max="4" width="3.7109375" customWidth="1"/>
    <col min="5" max="5" width="3.28515625" customWidth="1"/>
    <col min="6" max="6" width="6.42578125" customWidth="1"/>
    <col min="7" max="7" width="4.85546875" customWidth="1"/>
    <col min="8" max="8" width="4" customWidth="1"/>
    <col min="9" max="9" width="6.7109375" customWidth="1"/>
    <col min="10" max="10" width="5.28515625" customWidth="1"/>
    <col min="11" max="11" width="9.5703125" customWidth="1"/>
    <col min="12" max="12" width="6.28515625" customWidth="1"/>
    <col min="13" max="14" width="8.5703125" customWidth="1"/>
    <col min="15" max="15" width="7.85546875" customWidth="1"/>
    <col min="16" max="16" width="8.28515625" customWidth="1"/>
    <col min="17" max="17" width="6.5703125" customWidth="1"/>
    <col min="18" max="18" width="6.28515625" customWidth="1"/>
    <col min="19" max="19" width="9.5703125" customWidth="1"/>
  </cols>
  <sheetData>
    <row r="1" spans="1:21" ht="39.75" customHeight="1">
      <c r="A1" s="83" t="s">
        <v>50</v>
      </c>
      <c r="B1" s="84"/>
      <c r="C1" s="84"/>
      <c r="D1" s="84"/>
      <c r="E1" s="84"/>
      <c r="F1" s="84"/>
      <c r="G1" s="84"/>
      <c r="H1" s="84"/>
      <c r="I1" s="84"/>
      <c r="J1" s="84"/>
      <c r="K1" s="84"/>
      <c r="L1" s="84"/>
      <c r="M1" s="84"/>
      <c r="N1" s="84"/>
      <c r="O1" s="84"/>
      <c r="P1" s="84"/>
      <c r="Q1" s="84"/>
      <c r="R1" s="84"/>
      <c r="S1" s="84"/>
    </row>
    <row r="2" spans="1:21" ht="16.5">
      <c r="A2" s="83" t="s">
        <v>84</v>
      </c>
      <c r="B2" s="83"/>
      <c r="C2" s="83"/>
      <c r="D2" s="83"/>
      <c r="E2" s="83"/>
      <c r="F2" s="83"/>
      <c r="G2" s="83"/>
      <c r="H2" s="83"/>
      <c r="I2" s="83"/>
      <c r="J2" s="83"/>
      <c r="K2" s="83"/>
      <c r="L2" s="83"/>
      <c r="M2" s="83"/>
      <c r="N2" s="83"/>
      <c r="O2" s="83"/>
      <c r="P2" s="83"/>
      <c r="Q2" s="83"/>
      <c r="R2" s="83"/>
      <c r="S2" s="83"/>
    </row>
    <row r="3" spans="1:21" ht="18" customHeight="1">
      <c r="A3" s="85" t="s">
        <v>86</v>
      </c>
      <c r="B3" s="85"/>
      <c r="C3" s="85"/>
      <c r="D3" s="85"/>
      <c r="E3" s="85"/>
      <c r="F3" s="85"/>
      <c r="G3" s="85"/>
      <c r="H3" s="85"/>
      <c r="I3" s="85"/>
      <c r="J3" s="85"/>
      <c r="K3" s="85"/>
      <c r="L3" s="85"/>
      <c r="M3" s="85"/>
      <c r="N3" s="85"/>
      <c r="O3" s="85"/>
      <c r="P3" s="85"/>
      <c r="Q3" s="85"/>
      <c r="R3" s="85"/>
      <c r="S3" s="85"/>
    </row>
    <row r="4" spans="1:21" ht="31.5" customHeight="1">
      <c r="A4" s="82" t="s">
        <v>0</v>
      </c>
      <c r="B4" s="86" t="s">
        <v>1</v>
      </c>
      <c r="C4" s="82" t="s">
        <v>17</v>
      </c>
      <c r="D4" s="82" t="s">
        <v>18</v>
      </c>
      <c r="E4" s="82"/>
      <c r="F4" s="82"/>
      <c r="G4" s="82" t="s">
        <v>19</v>
      </c>
      <c r="H4" s="82"/>
      <c r="I4" s="82"/>
      <c r="J4" s="86" t="s">
        <v>20</v>
      </c>
      <c r="K4" s="89" t="s">
        <v>33</v>
      </c>
      <c r="L4" s="90"/>
      <c r="M4" s="82" t="s">
        <v>43</v>
      </c>
      <c r="N4" s="82" t="s">
        <v>34</v>
      </c>
      <c r="O4" s="91"/>
      <c r="P4" s="91"/>
      <c r="Q4" s="91"/>
      <c r="R4" s="91"/>
      <c r="S4" s="82" t="s">
        <v>2</v>
      </c>
    </row>
    <row r="5" spans="1:21" ht="15" customHeight="1">
      <c r="A5" s="82"/>
      <c r="B5" s="87"/>
      <c r="C5" s="82"/>
      <c r="D5" s="82" t="s">
        <v>21</v>
      </c>
      <c r="E5" s="82" t="s">
        <v>22</v>
      </c>
      <c r="F5" s="82" t="s">
        <v>44</v>
      </c>
      <c r="G5" s="82" t="s">
        <v>21</v>
      </c>
      <c r="H5" s="82" t="s">
        <v>22</v>
      </c>
      <c r="I5" s="82" t="s">
        <v>44</v>
      </c>
      <c r="J5" s="87"/>
      <c r="K5" s="82" t="s">
        <v>23</v>
      </c>
      <c r="L5" s="82" t="s">
        <v>12</v>
      </c>
      <c r="M5" s="82"/>
      <c r="N5" s="82" t="s">
        <v>3</v>
      </c>
      <c r="O5" s="82" t="s">
        <v>4</v>
      </c>
      <c r="P5" s="82" t="s">
        <v>35</v>
      </c>
      <c r="Q5" s="86" t="s">
        <v>48</v>
      </c>
      <c r="R5" s="82" t="s">
        <v>10</v>
      </c>
      <c r="S5" s="82"/>
    </row>
    <row r="6" spans="1:21" ht="30.75" customHeight="1">
      <c r="A6" s="82"/>
      <c r="B6" s="88"/>
      <c r="C6" s="82"/>
      <c r="D6" s="82"/>
      <c r="E6" s="82"/>
      <c r="F6" s="82"/>
      <c r="G6" s="82"/>
      <c r="H6" s="82"/>
      <c r="I6" s="82"/>
      <c r="J6" s="88"/>
      <c r="K6" s="82"/>
      <c r="L6" s="82"/>
      <c r="M6" s="82"/>
      <c r="N6" s="82"/>
      <c r="O6" s="82"/>
      <c r="P6" s="82"/>
      <c r="Q6" s="88"/>
      <c r="R6" s="82"/>
      <c r="S6" s="82"/>
    </row>
    <row r="7" spans="1:21" ht="27.75" customHeight="1">
      <c r="A7" s="10">
        <v>1</v>
      </c>
      <c r="B7" s="10">
        <v>2</v>
      </c>
      <c r="C7" s="10">
        <v>3</v>
      </c>
      <c r="D7" s="10">
        <v>4</v>
      </c>
      <c r="E7" s="10">
        <v>5</v>
      </c>
      <c r="F7" s="10">
        <v>6</v>
      </c>
      <c r="G7" s="10">
        <v>7</v>
      </c>
      <c r="H7" s="10">
        <v>8</v>
      </c>
      <c r="I7" s="10">
        <v>9</v>
      </c>
      <c r="J7" s="10">
        <v>10</v>
      </c>
      <c r="K7" s="10">
        <v>10</v>
      </c>
      <c r="L7" s="10">
        <v>11</v>
      </c>
      <c r="M7" s="10">
        <v>12</v>
      </c>
      <c r="N7" s="10">
        <v>13</v>
      </c>
      <c r="O7" s="10">
        <v>14</v>
      </c>
      <c r="P7" s="10">
        <v>15</v>
      </c>
      <c r="Q7" s="10"/>
      <c r="R7" s="10">
        <v>16</v>
      </c>
      <c r="S7" s="11" t="s">
        <v>37</v>
      </c>
    </row>
    <row r="8" spans="1:21" ht="48.75" customHeight="1">
      <c r="A8" s="95" t="s">
        <v>24</v>
      </c>
      <c r="B8" s="95"/>
      <c r="C8" s="95"/>
      <c r="D8" s="95"/>
      <c r="E8" s="95"/>
      <c r="F8" s="95"/>
      <c r="G8" s="95"/>
      <c r="H8" s="95"/>
      <c r="I8" s="95"/>
      <c r="J8" s="95"/>
      <c r="K8" s="95"/>
      <c r="L8" s="95"/>
      <c r="M8" s="95"/>
      <c r="N8" s="95"/>
      <c r="O8" s="95"/>
      <c r="P8" s="95"/>
      <c r="Q8" s="95"/>
      <c r="R8" s="95"/>
      <c r="S8" s="95"/>
    </row>
    <row r="9" spans="1:21" ht="42" customHeight="1">
      <c r="A9" s="12">
        <v>1</v>
      </c>
      <c r="B9" s="13" t="s">
        <v>5</v>
      </c>
      <c r="C9" s="14" t="s">
        <v>26</v>
      </c>
      <c r="D9" s="15">
        <v>86</v>
      </c>
      <c r="E9" s="15">
        <v>5</v>
      </c>
      <c r="F9" s="15">
        <v>48</v>
      </c>
      <c r="G9" s="15">
        <v>92</v>
      </c>
      <c r="H9" s="15">
        <v>1</v>
      </c>
      <c r="I9" s="16">
        <v>195.6</v>
      </c>
      <c r="J9" s="15" t="s">
        <v>4</v>
      </c>
      <c r="K9" s="17">
        <f>SUM(N9:R9)</f>
        <v>35.299999999999997</v>
      </c>
      <c r="L9" s="18"/>
      <c r="M9" s="19">
        <f>K9+L9</f>
        <v>35.299999999999997</v>
      </c>
      <c r="N9" s="20">
        <v>35.299999999999997</v>
      </c>
      <c r="O9" s="21"/>
      <c r="P9" s="20"/>
      <c r="Q9" s="20"/>
      <c r="R9" s="22"/>
      <c r="S9" s="14"/>
      <c r="T9">
        <v>35.299999999999997</v>
      </c>
      <c r="U9" s="6"/>
    </row>
    <row r="10" spans="1:21" ht="31.5" customHeight="1">
      <c r="A10" s="96" t="s">
        <v>25</v>
      </c>
      <c r="B10" s="96"/>
      <c r="C10" s="96"/>
      <c r="D10" s="23"/>
      <c r="E10" s="23"/>
      <c r="F10" s="23"/>
      <c r="G10" s="23"/>
      <c r="H10" s="23"/>
      <c r="I10" s="24"/>
      <c r="J10" s="23"/>
      <c r="K10" s="25">
        <f t="shared" ref="K10:R10" si="0">SUM(K9:K9)</f>
        <v>35.299999999999997</v>
      </c>
      <c r="L10" s="25">
        <f t="shared" si="0"/>
        <v>0</v>
      </c>
      <c r="M10" s="25">
        <f t="shared" si="0"/>
        <v>35.299999999999997</v>
      </c>
      <c r="N10" s="25">
        <f t="shared" si="0"/>
        <v>35.299999999999997</v>
      </c>
      <c r="O10" s="25">
        <f t="shared" si="0"/>
        <v>0</v>
      </c>
      <c r="P10" s="25">
        <f t="shared" si="0"/>
        <v>0</v>
      </c>
      <c r="Q10" s="25">
        <f t="shared" si="0"/>
        <v>0</v>
      </c>
      <c r="R10" s="25">
        <f t="shared" si="0"/>
        <v>0</v>
      </c>
      <c r="S10" s="23"/>
      <c r="U10" s="6"/>
    </row>
    <row r="11" spans="1:21" ht="36.75" customHeight="1">
      <c r="A11" s="95" t="s">
        <v>28</v>
      </c>
      <c r="B11" s="95"/>
      <c r="C11" s="95"/>
      <c r="D11" s="95"/>
      <c r="E11" s="95"/>
      <c r="F11" s="95"/>
      <c r="G11" s="95"/>
      <c r="H11" s="95"/>
      <c r="I11" s="95"/>
      <c r="J11" s="95"/>
      <c r="K11" s="95"/>
      <c r="L11" s="95"/>
      <c r="M11" s="95"/>
      <c r="N11" s="95"/>
      <c r="O11" s="95"/>
      <c r="P11" s="95"/>
      <c r="Q11" s="95"/>
      <c r="R11" s="95"/>
      <c r="S11" s="95"/>
      <c r="U11" s="6"/>
    </row>
    <row r="12" spans="1:21" ht="49.5" customHeight="1">
      <c r="A12" s="26">
        <v>1</v>
      </c>
      <c r="B12" s="13" t="s">
        <v>8</v>
      </c>
      <c r="C12" s="14" t="s">
        <v>42</v>
      </c>
      <c r="D12" s="12"/>
      <c r="E12" s="12"/>
      <c r="F12" s="18"/>
      <c r="G12" s="14">
        <v>91</v>
      </c>
      <c r="H12" s="14">
        <v>1</v>
      </c>
      <c r="I12" s="27">
        <v>137.1</v>
      </c>
      <c r="J12" s="14" t="s">
        <v>4</v>
      </c>
      <c r="K12" s="17">
        <f>SUM(N12:R12)</f>
        <v>19.3</v>
      </c>
      <c r="L12" s="28"/>
      <c r="M12" s="28">
        <f>K12+L12</f>
        <v>19.3</v>
      </c>
      <c r="N12" s="29"/>
      <c r="O12" s="21">
        <v>19.3</v>
      </c>
      <c r="P12" s="20"/>
      <c r="Q12" s="22"/>
      <c r="R12" s="14"/>
      <c r="S12" s="14"/>
      <c r="T12">
        <v>19.3</v>
      </c>
      <c r="U12" s="6"/>
    </row>
    <row r="13" spans="1:21" ht="52.5" customHeight="1">
      <c r="A13" s="26">
        <v>2</v>
      </c>
      <c r="B13" s="13" t="s">
        <v>6</v>
      </c>
      <c r="C13" s="14" t="s">
        <v>26</v>
      </c>
      <c r="D13" s="12">
        <v>32</v>
      </c>
      <c r="E13" s="12">
        <v>5</v>
      </c>
      <c r="F13" s="18">
        <v>108</v>
      </c>
      <c r="G13" s="14">
        <v>57</v>
      </c>
      <c r="H13" s="14">
        <v>1</v>
      </c>
      <c r="I13" s="30">
        <v>180</v>
      </c>
      <c r="J13" s="14" t="s">
        <v>4</v>
      </c>
      <c r="K13" s="17">
        <f>SUM(N13:R13)</f>
        <v>179.2</v>
      </c>
      <c r="L13" s="28"/>
      <c r="M13" s="28">
        <f>K13+L13</f>
        <v>179.2</v>
      </c>
      <c r="N13" s="31">
        <v>108</v>
      </c>
      <c r="O13" s="21">
        <v>71.2</v>
      </c>
      <c r="P13" s="20"/>
      <c r="Q13" s="22"/>
      <c r="R13" s="22"/>
      <c r="S13" s="14"/>
      <c r="T13">
        <v>179.2</v>
      </c>
      <c r="U13" s="6"/>
    </row>
    <row r="14" spans="1:21" ht="53.25" customHeight="1">
      <c r="A14" s="26">
        <v>3</v>
      </c>
      <c r="B14" s="13" t="s">
        <v>7</v>
      </c>
      <c r="C14" s="14"/>
      <c r="D14" s="12"/>
      <c r="E14" s="12"/>
      <c r="F14" s="18"/>
      <c r="G14" s="14">
        <v>55</v>
      </c>
      <c r="H14" s="14">
        <v>1</v>
      </c>
      <c r="I14" s="27">
        <v>116.5</v>
      </c>
      <c r="J14" s="14" t="s">
        <v>4</v>
      </c>
      <c r="K14" s="17">
        <f>SUM(N14:R14)</f>
        <v>1.5</v>
      </c>
      <c r="L14" s="28"/>
      <c r="M14" s="28">
        <f>K14+L14</f>
        <v>1.5</v>
      </c>
      <c r="N14" s="31"/>
      <c r="O14" s="21">
        <v>1.5</v>
      </c>
      <c r="P14" s="20"/>
      <c r="Q14" s="20"/>
      <c r="R14" s="22"/>
      <c r="S14" s="14"/>
      <c r="T14">
        <v>1.5</v>
      </c>
      <c r="U14" s="6"/>
    </row>
    <row r="15" spans="1:21" s="32" customFormat="1" ht="44.25" customHeight="1">
      <c r="A15" s="26">
        <v>4</v>
      </c>
      <c r="B15" s="13" t="s">
        <v>7</v>
      </c>
      <c r="C15" s="14" t="s">
        <v>26</v>
      </c>
      <c r="D15" s="12"/>
      <c r="E15" s="12"/>
      <c r="F15" s="18"/>
      <c r="G15" s="14">
        <v>85</v>
      </c>
      <c r="H15" s="14">
        <v>1</v>
      </c>
      <c r="I15" s="30">
        <v>220</v>
      </c>
      <c r="J15" s="14" t="s">
        <v>4</v>
      </c>
      <c r="K15" s="17">
        <v>109.6</v>
      </c>
      <c r="L15" s="28"/>
      <c r="M15" s="28">
        <v>109.6</v>
      </c>
      <c r="N15" s="31"/>
      <c r="O15" s="21">
        <v>109.6</v>
      </c>
      <c r="P15" s="20"/>
      <c r="Q15" s="20"/>
      <c r="R15" s="22"/>
      <c r="S15" s="23"/>
      <c r="T15" s="97">
        <v>220</v>
      </c>
      <c r="U15" s="6"/>
    </row>
    <row r="16" spans="1:21" s="32" customFormat="1" ht="56.25" customHeight="1">
      <c r="A16" s="26">
        <v>5</v>
      </c>
      <c r="B16" s="13" t="s">
        <v>13</v>
      </c>
      <c r="C16" s="14" t="s">
        <v>26</v>
      </c>
      <c r="D16" s="12">
        <v>81</v>
      </c>
      <c r="E16" s="12">
        <v>5</v>
      </c>
      <c r="F16" s="18">
        <v>105.4</v>
      </c>
      <c r="G16" s="14">
        <v>85</v>
      </c>
      <c r="H16" s="14">
        <v>1</v>
      </c>
      <c r="I16" s="30">
        <v>220</v>
      </c>
      <c r="J16" s="14" t="s">
        <v>4</v>
      </c>
      <c r="K16" s="17">
        <v>110.4</v>
      </c>
      <c r="L16" s="28"/>
      <c r="M16" s="28">
        <v>110.4</v>
      </c>
      <c r="N16" s="31">
        <v>105.4</v>
      </c>
      <c r="O16" s="21">
        <v>5</v>
      </c>
      <c r="P16" s="20"/>
      <c r="Q16" s="20"/>
      <c r="R16" s="22"/>
      <c r="S16" s="23"/>
      <c r="T16" s="97"/>
      <c r="U16" s="6"/>
    </row>
    <row r="17" spans="1:21" ht="48" customHeight="1">
      <c r="A17" s="26">
        <v>6</v>
      </c>
      <c r="B17" s="13" t="s">
        <v>14</v>
      </c>
      <c r="C17" s="14" t="s">
        <v>26</v>
      </c>
      <c r="D17" s="33"/>
      <c r="E17" s="33"/>
      <c r="F17" s="33"/>
      <c r="G17" s="14">
        <v>56</v>
      </c>
      <c r="H17" s="14">
        <v>1</v>
      </c>
      <c r="I17" s="30">
        <v>229</v>
      </c>
      <c r="J17" s="14" t="s">
        <v>10</v>
      </c>
      <c r="K17" s="17">
        <f>SUM(N17:R17)</f>
        <v>182.3</v>
      </c>
      <c r="L17" s="28"/>
      <c r="M17" s="28">
        <f>K17+L17</f>
        <v>182.3</v>
      </c>
      <c r="N17" s="31"/>
      <c r="O17" s="21"/>
      <c r="P17" s="20"/>
      <c r="Q17" s="20"/>
      <c r="R17" s="22">
        <v>182.3</v>
      </c>
      <c r="S17" s="14"/>
      <c r="T17">
        <v>182.3</v>
      </c>
      <c r="U17" s="6"/>
    </row>
    <row r="18" spans="1:21" ht="45" customHeight="1">
      <c r="A18" s="26">
        <v>7</v>
      </c>
      <c r="B18" s="13" t="s">
        <v>15</v>
      </c>
      <c r="C18" s="14" t="s">
        <v>26</v>
      </c>
      <c r="D18" s="33">
        <v>81</v>
      </c>
      <c r="E18" s="33">
        <v>5</v>
      </c>
      <c r="F18" s="33">
        <v>144</v>
      </c>
      <c r="G18" s="14">
        <v>86</v>
      </c>
      <c r="H18" s="14">
        <v>1</v>
      </c>
      <c r="I18" s="27">
        <v>162.19999999999999</v>
      </c>
      <c r="J18" s="14" t="s">
        <v>4</v>
      </c>
      <c r="K18" s="17">
        <v>162.19999999999999</v>
      </c>
      <c r="L18" s="28"/>
      <c r="M18" s="28">
        <v>162.19999999999999</v>
      </c>
      <c r="N18" s="29">
        <v>144</v>
      </c>
      <c r="O18" s="20">
        <v>18.2</v>
      </c>
      <c r="P18" s="20"/>
      <c r="Q18" s="20"/>
      <c r="R18" s="22"/>
      <c r="S18" s="14"/>
      <c r="T18">
        <v>162.19999999999999</v>
      </c>
      <c r="U18" s="6"/>
    </row>
    <row r="19" spans="1:21" ht="33" customHeight="1">
      <c r="A19" s="96" t="s">
        <v>27</v>
      </c>
      <c r="B19" s="96"/>
      <c r="C19" s="96"/>
      <c r="D19" s="23"/>
      <c r="E19" s="23"/>
      <c r="F19" s="23"/>
      <c r="G19" s="23"/>
      <c r="H19" s="23"/>
      <c r="I19" s="24"/>
      <c r="J19" s="23"/>
      <c r="K19" s="25">
        <f t="shared" ref="K19:R19" si="1">SUM(K12:K18)</f>
        <v>764.5</v>
      </c>
      <c r="L19" s="25">
        <f t="shared" si="1"/>
        <v>0</v>
      </c>
      <c r="M19" s="25">
        <f t="shared" si="1"/>
        <v>764.5</v>
      </c>
      <c r="N19" s="25">
        <f t="shared" si="1"/>
        <v>357.4</v>
      </c>
      <c r="O19" s="25">
        <f t="shared" si="1"/>
        <v>224.79999999999998</v>
      </c>
      <c r="P19" s="25">
        <f t="shared" si="1"/>
        <v>0</v>
      </c>
      <c r="Q19" s="25">
        <f t="shared" si="1"/>
        <v>0</v>
      </c>
      <c r="R19" s="25">
        <f t="shared" si="1"/>
        <v>182.3</v>
      </c>
      <c r="S19" s="23"/>
      <c r="U19" s="6"/>
    </row>
    <row r="20" spans="1:21" ht="35.25" customHeight="1">
      <c r="A20" s="95" t="s">
        <v>29</v>
      </c>
      <c r="B20" s="95"/>
      <c r="C20" s="95"/>
      <c r="D20" s="95"/>
      <c r="E20" s="95"/>
      <c r="F20" s="95"/>
      <c r="G20" s="95"/>
      <c r="H20" s="95"/>
      <c r="I20" s="95"/>
      <c r="J20" s="95"/>
      <c r="K20" s="95"/>
      <c r="L20" s="95"/>
      <c r="M20" s="95"/>
      <c r="N20" s="95"/>
      <c r="O20" s="95"/>
      <c r="P20" s="95"/>
      <c r="Q20" s="95"/>
      <c r="R20" s="95"/>
      <c r="S20" s="95"/>
      <c r="U20" s="6"/>
    </row>
    <row r="21" spans="1:21" ht="52.5" customHeight="1">
      <c r="A21" s="26">
        <v>1</v>
      </c>
      <c r="B21" s="13" t="s">
        <v>16</v>
      </c>
      <c r="C21" s="14" t="s">
        <v>26</v>
      </c>
      <c r="D21" s="12">
        <v>90</v>
      </c>
      <c r="E21" s="12">
        <v>5</v>
      </c>
      <c r="F21" s="18">
        <v>192</v>
      </c>
      <c r="G21" s="14">
        <v>54</v>
      </c>
      <c r="H21" s="14">
        <v>1</v>
      </c>
      <c r="I21" s="27">
        <v>220.1</v>
      </c>
      <c r="J21" s="14" t="s">
        <v>4</v>
      </c>
      <c r="K21" s="28">
        <f>SUM(N21:R21)</f>
        <v>15.9</v>
      </c>
      <c r="L21" s="34"/>
      <c r="M21" s="28">
        <f>K21+L21</f>
        <v>15.9</v>
      </c>
      <c r="N21" s="21">
        <v>15.9</v>
      </c>
      <c r="O21" s="21"/>
      <c r="P21" s="20"/>
      <c r="Q21" s="20"/>
      <c r="R21" s="22"/>
      <c r="S21" s="14"/>
      <c r="T21">
        <v>15.9</v>
      </c>
      <c r="U21" s="6"/>
    </row>
    <row r="22" spans="1:21" ht="41.25" customHeight="1">
      <c r="A22" s="26">
        <v>2</v>
      </c>
      <c r="B22" s="13" t="s">
        <v>9</v>
      </c>
      <c r="C22" s="14" t="s">
        <v>26</v>
      </c>
      <c r="D22" s="12"/>
      <c r="E22" s="12"/>
      <c r="F22" s="18"/>
      <c r="G22" s="14">
        <v>87</v>
      </c>
      <c r="H22" s="14">
        <v>1</v>
      </c>
      <c r="I22" s="16">
        <v>95</v>
      </c>
      <c r="J22" s="14" t="s">
        <v>4</v>
      </c>
      <c r="K22" s="28">
        <f>SUM(N22:R22)</f>
        <v>68.8</v>
      </c>
      <c r="L22" s="34"/>
      <c r="M22" s="28">
        <f>K22+L22</f>
        <v>68.8</v>
      </c>
      <c r="N22" s="35"/>
      <c r="O22" s="21">
        <v>68.8</v>
      </c>
      <c r="P22" s="20"/>
      <c r="Q22" s="20"/>
      <c r="R22" s="22"/>
      <c r="S22" s="14"/>
      <c r="T22">
        <v>68.8</v>
      </c>
      <c r="U22" s="6"/>
    </row>
    <row r="23" spans="1:21" ht="30.75" customHeight="1">
      <c r="A23" s="96" t="s">
        <v>30</v>
      </c>
      <c r="B23" s="96"/>
      <c r="C23" s="96"/>
      <c r="D23" s="23"/>
      <c r="E23" s="23"/>
      <c r="F23" s="23"/>
      <c r="G23" s="23"/>
      <c r="H23" s="23"/>
      <c r="I23" s="24"/>
      <c r="J23" s="23"/>
      <c r="K23" s="25">
        <f t="shared" ref="K23:R23" si="2">SUM(K21:K22)</f>
        <v>84.7</v>
      </c>
      <c r="L23" s="25">
        <f t="shared" si="2"/>
        <v>0</v>
      </c>
      <c r="M23" s="25">
        <f t="shared" si="2"/>
        <v>84.7</v>
      </c>
      <c r="N23" s="25">
        <f t="shared" si="2"/>
        <v>15.9</v>
      </c>
      <c r="O23" s="25">
        <f t="shared" si="2"/>
        <v>68.8</v>
      </c>
      <c r="P23" s="25">
        <f t="shared" si="2"/>
        <v>0</v>
      </c>
      <c r="Q23" s="25">
        <f t="shared" si="2"/>
        <v>0</v>
      </c>
      <c r="R23" s="25">
        <f t="shared" si="2"/>
        <v>0</v>
      </c>
      <c r="S23" s="23"/>
      <c r="U23" s="6"/>
    </row>
    <row r="24" spans="1:21" s="36" customFormat="1" ht="33" customHeight="1">
      <c r="A24" s="96" t="s">
        <v>45</v>
      </c>
      <c r="B24" s="96"/>
      <c r="C24" s="96"/>
      <c r="D24" s="96"/>
      <c r="E24" s="96"/>
      <c r="F24" s="96"/>
      <c r="G24" s="96"/>
      <c r="H24" s="96"/>
      <c r="I24" s="96"/>
      <c r="J24" s="96"/>
      <c r="K24" s="96"/>
      <c r="L24" s="96"/>
      <c r="M24" s="96"/>
      <c r="N24" s="96"/>
      <c r="O24" s="96"/>
      <c r="P24" s="96"/>
      <c r="Q24" s="96"/>
      <c r="R24" s="96"/>
      <c r="S24" s="96"/>
      <c r="U24" s="6"/>
    </row>
    <row r="25" spans="1:21" s="36" customFormat="1" ht="21.75" customHeight="1">
      <c r="A25" s="37">
        <v>1</v>
      </c>
      <c r="B25" s="38"/>
      <c r="C25" s="37"/>
      <c r="D25" s="14"/>
      <c r="E25" s="14"/>
      <c r="F25" s="14"/>
      <c r="G25" s="14">
        <v>223</v>
      </c>
      <c r="H25" s="14">
        <v>1</v>
      </c>
      <c r="I25" s="27">
        <v>191.8</v>
      </c>
      <c r="J25" s="14" t="s">
        <v>4</v>
      </c>
      <c r="K25" s="39">
        <f>SUM(N25:R25)</f>
        <v>114.3</v>
      </c>
      <c r="L25" s="40"/>
      <c r="M25" s="39">
        <f>K25+L25</f>
        <v>114.3</v>
      </c>
      <c r="N25" s="40"/>
      <c r="O25" s="39">
        <v>114.3</v>
      </c>
      <c r="P25" s="40"/>
      <c r="Q25" s="40"/>
      <c r="R25" s="40"/>
      <c r="S25" s="14"/>
      <c r="T25" s="36">
        <v>114.3</v>
      </c>
      <c r="U25" s="6"/>
    </row>
    <row r="26" spans="1:21" s="36" customFormat="1" ht="21.75" customHeight="1">
      <c r="A26" s="37">
        <v>2</v>
      </c>
      <c r="B26" s="38"/>
      <c r="C26" s="37"/>
      <c r="D26" s="14"/>
      <c r="E26" s="14"/>
      <c r="F26" s="14"/>
      <c r="G26" s="14">
        <v>26</v>
      </c>
      <c r="H26" s="14">
        <v>1</v>
      </c>
      <c r="I26" s="27">
        <v>176.9</v>
      </c>
      <c r="J26" s="14" t="s">
        <v>4</v>
      </c>
      <c r="K26" s="40">
        <v>52.4</v>
      </c>
      <c r="L26" s="40"/>
      <c r="M26" s="40">
        <v>52.4</v>
      </c>
      <c r="N26" s="40"/>
      <c r="O26" s="40">
        <v>52.4</v>
      </c>
      <c r="P26" s="40"/>
      <c r="Q26" s="40"/>
      <c r="R26" s="40"/>
      <c r="S26" s="14"/>
      <c r="T26" s="36">
        <v>52.4</v>
      </c>
      <c r="U26" s="6"/>
    </row>
    <row r="27" spans="1:21" s="36" customFormat="1" ht="21.75" customHeight="1">
      <c r="A27" s="37">
        <v>3</v>
      </c>
      <c r="B27" s="38"/>
      <c r="C27" s="37"/>
      <c r="D27" s="14"/>
      <c r="E27" s="14"/>
      <c r="F27" s="14"/>
      <c r="G27" s="14">
        <v>50</v>
      </c>
      <c r="H27" s="14">
        <v>1</v>
      </c>
      <c r="I27" s="27">
        <v>37.200000000000003</v>
      </c>
      <c r="J27" s="14" t="s">
        <v>4</v>
      </c>
      <c r="K27" s="40">
        <f>SUM(N27:R27)</f>
        <v>1.9</v>
      </c>
      <c r="L27" s="40"/>
      <c r="M27" s="40">
        <f>K27+L27</f>
        <v>1.9</v>
      </c>
      <c r="N27" s="40"/>
      <c r="O27" s="40">
        <v>1.9</v>
      </c>
      <c r="P27" s="40"/>
      <c r="Q27" s="40"/>
      <c r="R27" s="40"/>
      <c r="S27" s="14"/>
      <c r="T27" s="36">
        <v>1.9</v>
      </c>
      <c r="U27" s="6"/>
    </row>
    <row r="28" spans="1:21" s="36" customFormat="1" ht="21.75" customHeight="1">
      <c r="A28" s="41">
        <v>4</v>
      </c>
      <c r="B28" s="38"/>
      <c r="C28" s="42"/>
      <c r="D28" s="14"/>
      <c r="E28" s="14"/>
      <c r="F28" s="14"/>
      <c r="G28" s="14">
        <v>148</v>
      </c>
      <c r="H28" s="14"/>
      <c r="I28" s="27">
        <v>5717.1</v>
      </c>
      <c r="J28" s="14" t="s">
        <v>11</v>
      </c>
      <c r="K28" s="40">
        <v>31.8</v>
      </c>
      <c r="L28" s="40"/>
      <c r="M28" s="40">
        <v>31.8</v>
      </c>
      <c r="N28" s="40"/>
      <c r="O28" s="40"/>
      <c r="P28" s="40">
        <v>31.8</v>
      </c>
      <c r="Q28" s="40"/>
      <c r="R28" s="40"/>
      <c r="S28" s="14"/>
      <c r="T28">
        <v>31.8</v>
      </c>
      <c r="U28" s="6"/>
    </row>
    <row r="29" spans="1:21" s="36" customFormat="1" ht="24" customHeight="1">
      <c r="A29" s="98" t="s">
        <v>82</v>
      </c>
      <c r="B29" s="99"/>
      <c r="C29" s="100"/>
      <c r="D29" s="23"/>
      <c r="E29" s="23"/>
      <c r="F29" s="23"/>
      <c r="G29" s="23"/>
      <c r="H29" s="23"/>
      <c r="I29" s="23"/>
      <c r="J29" s="23"/>
      <c r="K29" s="25">
        <f>SUM(K25:K28)</f>
        <v>200.4</v>
      </c>
      <c r="L29" s="25"/>
      <c r="M29" s="25">
        <f>SUM(M25:M28)</f>
        <v>200.4</v>
      </c>
      <c r="N29" s="25"/>
      <c r="O29" s="25">
        <f>SUM(O25:O28)</f>
        <v>168.6</v>
      </c>
      <c r="P29" s="25">
        <f>SUM(P25:P28)</f>
        <v>31.8</v>
      </c>
      <c r="Q29" s="25"/>
      <c r="R29" s="25"/>
      <c r="S29" s="23"/>
      <c r="U29" s="6"/>
    </row>
    <row r="30" spans="1:21" s="36" customFormat="1" ht="33" customHeight="1">
      <c r="A30" s="98" t="s">
        <v>49</v>
      </c>
      <c r="B30" s="99"/>
      <c r="C30" s="99"/>
      <c r="D30" s="99"/>
      <c r="E30" s="99"/>
      <c r="F30" s="99"/>
      <c r="G30" s="99"/>
      <c r="H30" s="99"/>
      <c r="I30" s="99"/>
      <c r="J30" s="99"/>
      <c r="K30" s="99"/>
      <c r="L30" s="99"/>
      <c r="M30" s="99"/>
      <c r="N30" s="99"/>
      <c r="O30" s="99"/>
      <c r="P30" s="99"/>
      <c r="Q30" s="99"/>
      <c r="R30" s="99"/>
      <c r="S30" s="100"/>
      <c r="U30" s="6"/>
    </row>
    <row r="31" spans="1:21" s="36" customFormat="1" ht="40.5" customHeight="1">
      <c r="A31" s="37">
        <v>1</v>
      </c>
      <c r="B31" s="38"/>
      <c r="C31" s="37"/>
      <c r="D31" s="14"/>
      <c r="E31" s="14"/>
      <c r="F31" s="14"/>
      <c r="G31" s="14">
        <v>164</v>
      </c>
      <c r="H31" s="14">
        <v>1</v>
      </c>
      <c r="I31" s="27">
        <v>267.8</v>
      </c>
      <c r="J31" s="14" t="s">
        <v>11</v>
      </c>
      <c r="K31" s="40">
        <f>SUM(N31:R31)</f>
        <v>20.399999999999999</v>
      </c>
      <c r="L31" s="40"/>
      <c r="M31" s="40">
        <f>K31+L31</f>
        <v>20.399999999999999</v>
      </c>
      <c r="N31" s="40"/>
      <c r="O31" s="40"/>
      <c r="P31" s="40">
        <v>20.399999999999999</v>
      </c>
      <c r="Q31" s="40"/>
      <c r="R31" s="40"/>
      <c r="S31" s="14"/>
      <c r="T31">
        <v>20.399999999999999</v>
      </c>
      <c r="U31" s="6"/>
    </row>
    <row r="32" spans="1:21" s="36" customFormat="1" ht="40.5" customHeight="1">
      <c r="A32" s="37">
        <v>2</v>
      </c>
      <c r="B32" s="38"/>
      <c r="C32" s="37"/>
      <c r="D32" s="14"/>
      <c r="E32" s="14"/>
      <c r="F32" s="14"/>
      <c r="G32" s="14">
        <v>205</v>
      </c>
      <c r="H32" s="14">
        <v>1</v>
      </c>
      <c r="I32" s="27">
        <v>2735.8</v>
      </c>
      <c r="J32" s="14" t="s">
        <v>11</v>
      </c>
      <c r="K32" s="40">
        <f t="shared" ref="K32:K34" si="3">SUM(N32:R32)</f>
        <v>224.5</v>
      </c>
      <c r="L32" s="40"/>
      <c r="M32" s="40">
        <f t="shared" ref="M32:M34" si="4">K32+L32</f>
        <v>224.5</v>
      </c>
      <c r="N32" s="40"/>
      <c r="O32" s="40"/>
      <c r="P32" s="40">
        <f>41.5+183</f>
        <v>224.5</v>
      </c>
      <c r="Q32" s="40"/>
      <c r="R32" s="40"/>
      <c r="S32" s="14"/>
      <c r="T32">
        <v>224.5</v>
      </c>
      <c r="U32" s="6"/>
    </row>
    <row r="33" spans="1:21" s="36" customFormat="1" ht="40.5" customHeight="1">
      <c r="A33" s="37">
        <v>3</v>
      </c>
      <c r="B33" s="38"/>
      <c r="C33" s="37"/>
      <c r="D33" s="14"/>
      <c r="E33" s="14"/>
      <c r="F33" s="14"/>
      <c r="G33" s="14">
        <v>174</v>
      </c>
      <c r="H33" s="14">
        <v>1</v>
      </c>
      <c r="I33" s="27">
        <v>706.1</v>
      </c>
      <c r="J33" s="14" t="s">
        <v>11</v>
      </c>
      <c r="K33" s="40">
        <f t="shared" si="3"/>
        <v>107.2</v>
      </c>
      <c r="L33" s="40"/>
      <c r="M33" s="40">
        <f t="shared" si="4"/>
        <v>107.2</v>
      </c>
      <c r="N33" s="40"/>
      <c r="O33" s="39"/>
      <c r="P33" s="40">
        <f>10.8+96.4</f>
        <v>107.2</v>
      </c>
      <c r="Q33" s="40"/>
      <c r="R33" s="40"/>
      <c r="S33" s="14"/>
      <c r="T33">
        <v>107.2</v>
      </c>
      <c r="U33" s="6"/>
    </row>
    <row r="34" spans="1:21" s="36" customFormat="1" ht="40.5" customHeight="1">
      <c r="A34" s="37">
        <v>4</v>
      </c>
      <c r="B34" s="38"/>
      <c r="C34" s="37"/>
      <c r="D34" s="14"/>
      <c r="E34" s="14"/>
      <c r="F34" s="14"/>
      <c r="G34" s="14">
        <v>197</v>
      </c>
      <c r="H34" s="14">
        <v>1</v>
      </c>
      <c r="I34" s="27">
        <v>300.39999999999998</v>
      </c>
      <c r="J34" s="14" t="s">
        <v>11</v>
      </c>
      <c r="K34" s="40">
        <f t="shared" si="3"/>
        <v>111</v>
      </c>
      <c r="L34" s="40"/>
      <c r="M34" s="40">
        <f t="shared" si="4"/>
        <v>111</v>
      </c>
      <c r="N34" s="40"/>
      <c r="O34" s="40"/>
      <c r="P34" s="40">
        <v>111</v>
      </c>
      <c r="Q34" s="40"/>
      <c r="R34" s="40"/>
      <c r="S34" s="14"/>
      <c r="T34">
        <v>111</v>
      </c>
      <c r="U34" s="6"/>
    </row>
    <row r="35" spans="1:21" s="36" customFormat="1" ht="40.5" customHeight="1">
      <c r="A35" s="98" t="s">
        <v>83</v>
      </c>
      <c r="B35" s="99"/>
      <c r="C35" s="100"/>
      <c r="D35" s="23"/>
      <c r="E35" s="23"/>
      <c r="F35" s="23"/>
      <c r="G35" s="23"/>
      <c r="H35" s="23"/>
      <c r="I35" s="23"/>
      <c r="J35" s="23"/>
      <c r="K35" s="25">
        <f>SUM(K31:K34)</f>
        <v>463.1</v>
      </c>
      <c r="L35" s="25">
        <f t="shared" ref="L35:R35" si="5">SUM(L31:L34)</f>
        <v>0</v>
      </c>
      <c r="M35" s="25">
        <f t="shared" si="5"/>
        <v>463.1</v>
      </c>
      <c r="N35" s="25">
        <f t="shared" si="5"/>
        <v>0</v>
      </c>
      <c r="O35" s="25">
        <f t="shared" si="5"/>
        <v>0</v>
      </c>
      <c r="P35" s="25">
        <f t="shared" si="5"/>
        <v>463.1</v>
      </c>
      <c r="Q35" s="25">
        <f t="shared" si="5"/>
        <v>0</v>
      </c>
      <c r="R35" s="25">
        <f t="shared" si="5"/>
        <v>0</v>
      </c>
      <c r="S35" s="23"/>
      <c r="U35" s="6"/>
    </row>
    <row r="36" spans="1:21" s="36" customFormat="1" ht="33.75" customHeight="1">
      <c r="A36" s="92" t="s">
        <v>38</v>
      </c>
      <c r="B36" s="93"/>
      <c r="C36" s="94"/>
      <c r="D36" s="43"/>
      <c r="E36" s="43"/>
      <c r="F36" s="43"/>
      <c r="G36" s="44"/>
      <c r="H36" s="44"/>
      <c r="I36" s="45"/>
      <c r="J36" s="45"/>
      <c r="K36" s="46">
        <f>K10+K19+K23+K29+K35</f>
        <v>1548</v>
      </c>
      <c r="L36" s="46">
        <f t="shared" ref="L36:S36" si="6">L10+L19+L23+L29+L35</f>
        <v>0</v>
      </c>
      <c r="M36" s="46">
        <f t="shared" si="6"/>
        <v>1548</v>
      </c>
      <c r="N36" s="46">
        <f t="shared" si="6"/>
        <v>408.59999999999997</v>
      </c>
      <c r="O36" s="46">
        <f t="shared" si="6"/>
        <v>462.19999999999993</v>
      </c>
      <c r="P36" s="46">
        <f t="shared" si="6"/>
        <v>494.90000000000003</v>
      </c>
      <c r="Q36" s="46">
        <f t="shared" si="6"/>
        <v>0</v>
      </c>
      <c r="R36" s="46">
        <f t="shared" si="6"/>
        <v>182.3</v>
      </c>
      <c r="S36" s="46">
        <f t="shared" si="6"/>
        <v>0</v>
      </c>
      <c r="U36" s="6"/>
    </row>
    <row r="37" spans="1:21" s="36" customFormat="1" ht="15" customHeight="1"/>
    <row r="38" spans="1:21" s="36" customFormat="1" ht="15" customHeight="1"/>
    <row r="39" spans="1:21" ht="15" customHeight="1">
      <c r="N39" s="47"/>
    </row>
    <row r="40" spans="1:21" ht="15" customHeight="1">
      <c r="M40" s="1"/>
      <c r="S40" s="1"/>
    </row>
    <row r="41" spans="1:21" ht="15" customHeight="1">
      <c r="S41" s="1"/>
    </row>
    <row r="42" spans="1:21" ht="15" customHeight="1">
      <c r="O42" s="48"/>
      <c r="S42" s="1"/>
    </row>
    <row r="43" spans="1:21" ht="23.25" customHeight="1">
      <c r="M43" s="48"/>
      <c r="O43" s="48"/>
      <c r="S43" s="1"/>
    </row>
    <row r="47" spans="1:21">
      <c r="O47" s="1"/>
    </row>
  </sheetData>
  <autoFilter ref="A7:S38" xr:uid="{00000000-0009-0000-0000-000001000000}"/>
  <mergeCells count="38">
    <mergeCell ref="T15:T16"/>
    <mergeCell ref="A24:S24"/>
    <mergeCell ref="A29:C29"/>
    <mergeCell ref="A30:S30"/>
    <mergeCell ref="A35:C35"/>
    <mergeCell ref="A36:C36"/>
    <mergeCell ref="A8:S8"/>
    <mergeCell ref="A10:C10"/>
    <mergeCell ref="A19:C19"/>
    <mergeCell ref="A20:S20"/>
    <mergeCell ref="A23:C23"/>
    <mergeCell ref="A11:S11"/>
    <mergeCell ref="G5:G6"/>
    <mergeCell ref="H5:H6"/>
    <mergeCell ref="I5:I6"/>
    <mergeCell ref="M4:M6"/>
    <mergeCell ref="N4:R4"/>
    <mergeCell ref="K5:K6"/>
    <mergeCell ref="L5:L6"/>
    <mergeCell ref="N5:N6"/>
    <mergeCell ref="O5:O6"/>
    <mergeCell ref="P5:P6"/>
    <mergeCell ref="S4:S6"/>
    <mergeCell ref="R5:R6"/>
    <mergeCell ref="A1:S1"/>
    <mergeCell ref="A2:S2"/>
    <mergeCell ref="A3:S3"/>
    <mergeCell ref="A4:A6"/>
    <mergeCell ref="B4:B6"/>
    <mergeCell ref="C4:C6"/>
    <mergeCell ref="D4:F4"/>
    <mergeCell ref="G4:I4"/>
    <mergeCell ref="J4:J6"/>
    <mergeCell ref="K4:L4"/>
    <mergeCell ref="Q5:Q6"/>
    <mergeCell ref="D5:D6"/>
    <mergeCell ref="E5:E6"/>
    <mergeCell ref="F5:F6"/>
  </mergeCells>
  <pageMargins left="1.0236220472440944" right="0.6692913385826772" top="0.74803149606299213" bottom="0.62992125984251968" header="0.19685039370078741" footer="0.23622047244094491"/>
  <pageSetup paperSize="9" scale="6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8"/>
  <sheetViews>
    <sheetView workbookViewId="0">
      <selection activeCell="F4" sqref="F4"/>
    </sheetView>
  </sheetViews>
  <sheetFormatPr defaultRowHeight="15"/>
  <cols>
    <col min="1" max="1" width="7.140625" style="77" customWidth="1"/>
    <col min="2" max="2" width="10.85546875" style="77" customWidth="1"/>
    <col min="3" max="3" width="28.28515625" style="49" customWidth="1"/>
    <col min="4" max="4" width="10.85546875" style="77" hidden="1" customWidth="1"/>
    <col min="5" max="5" width="16" style="49" customWidth="1"/>
    <col min="6" max="6" width="15.42578125" style="49" customWidth="1"/>
    <col min="7" max="7" width="15.7109375" style="49" customWidth="1"/>
    <col min="8" max="8" width="13.42578125" style="49" customWidth="1"/>
    <col min="9" max="9" width="11.140625" style="49" customWidth="1"/>
    <col min="10" max="10" width="9.140625" style="49"/>
    <col min="11" max="11" width="15.7109375" style="49" customWidth="1"/>
    <col min="12" max="12" width="9.140625" style="49"/>
    <col min="13" max="13" width="12.28515625" style="49" customWidth="1"/>
    <col min="14" max="250" width="9.140625" style="49"/>
    <col min="251" max="251" width="7.140625" style="49" customWidth="1"/>
    <col min="252" max="252" width="10.85546875" style="49" customWidth="1"/>
    <col min="253" max="253" width="46.42578125" style="49" customWidth="1"/>
    <col min="254" max="254" width="0" style="49" hidden="1" customWidth="1"/>
    <col min="255" max="255" width="20.5703125" style="49" customWidth="1"/>
    <col min="256" max="262" width="0" style="49" hidden="1" customWidth="1"/>
    <col min="263" max="263" width="18.140625" style="49" customWidth="1"/>
    <col min="264" max="264" width="16.28515625" style="49" customWidth="1"/>
    <col min="265" max="265" width="11.140625" style="49" customWidth="1"/>
    <col min="266" max="266" width="9.140625" style="49"/>
    <col min="267" max="267" width="15.7109375" style="49" customWidth="1"/>
    <col min="268" max="268" width="9.140625" style="49"/>
    <col min="269" max="269" width="12.28515625" style="49" customWidth="1"/>
    <col min="270" max="506" width="9.140625" style="49"/>
    <col min="507" max="507" width="7.140625" style="49" customWidth="1"/>
    <col min="508" max="508" width="10.85546875" style="49" customWidth="1"/>
    <col min="509" max="509" width="46.42578125" style="49" customWidth="1"/>
    <col min="510" max="510" width="0" style="49" hidden="1" customWidth="1"/>
    <col min="511" max="511" width="20.5703125" style="49" customWidth="1"/>
    <col min="512" max="518" width="0" style="49" hidden="1" customWidth="1"/>
    <col min="519" max="519" width="18.140625" style="49" customWidth="1"/>
    <col min="520" max="520" width="16.28515625" style="49" customWidth="1"/>
    <col min="521" max="521" width="11.140625" style="49" customWidth="1"/>
    <col min="522" max="522" width="9.140625" style="49"/>
    <col min="523" max="523" width="15.7109375" style="49" customWidth="1"/>
    <col min="524" max="524" width="9.140625" style="49"/>
    <col min="525" max="525" width="12.28515625" style="49" customWidth="1"/>
    <col min="526" max="762" width="9.140625" style="49"/>
    <col min="763" max="763" width="7.140625" style="49" customWidth="1"/>
    <col min="764" max="764" width="10.85546875" style="49" customWidth="1"/>
    <col min="765" max="765" width="46.42578125" style="49" customWidth="1"/>
    <col min="766" max="766" width="0" style="49" hidden="1" customWidth="1"/>
    <col min="767" max="767" width="20.5703125" style="49" customWidth="1"/>
    <col min="768" max="774" width="0" style="49" hidden="1" customWidth="1"/>
    <col min="775" max="775" width="18.140625" style="49" customWidth="1"/>
    <col min="776" max="776" width="16.28515625" style="49" customWidth="1"/>
    <col min="777" max="777" width="11.140625" style="49" customWidth="1"/>
    <col min="778" max="778" width="9.140625" style="49"/>
    <col min="779" max="779" width="15.7109375" style="49" customWidth="1"/>
    <col min="780" max="780" width="9.140625" style="49"/>
    <col min="781" max="781" width="12.28515625" style="49" customWidth="1"/>
    <col min="782" max="1018" width="9.140625" style="49"/>
    <col min="1019" max="1019" width="7.140625" style="49" customWidth="1"/>
    <col min="1020" max="1020" width="10.85546875" style="49" customWidth="1"/>
    <col min="1021" max="1021" width="46.42578125" style="49" customWidth="1"/>
    <col min="1022" max="1022" width="0" style="49" hidden="1" customWidth="1"/>
    <col min="1023" max="1023" width="20.5703125" style="49" customWidth="1"/>
    <col min="1024" max="1030" width="0" style="49" hidden="1" customWidth="1"/>
    <col min="1031" max="1031" width="18.140625" style="49" customWidth="1"/>
    <col min="1032" max="1032" width="16.28515625" style="49" customWidth="1"/>
    <col min="1033" max="1033" width="11.140625" style="49" customWidth="1"/>
    <col min="1034" max="1034" width="9.140625" style="49"/>
    <col min="1035" max="1035" width="15.7109375" style="49" customWidth="1"/>
    <col min="1036" max="1036" width="9.140625" style="49"/>
    <col min="1037" max="1037" width="12.28515625" style="49" customWidth="1"/>
    <col min="1038" max="1274" width="9.140625" style="49"/>
    <col min="1275" max="1275" width="7.140625" style="49" customWidth="1"/>
    <col min="1276" max="1276" width="10.85546875" style="49" customWidth="1"/>
    <col min="1277" max="1277" width="46.42578125" style="49" customWidth="1"/>
    <col min="1278" max="1278" width="0" style="49" hidden="1" customWidth="1"/>
    <col min="1279" max="1279" width="20.5703125" style="49" customWidth="1"/>
    <col min="1280" max="1286" width="0" style="49" hidden="1" customWidth="1"/>
    <col min="1287" max="1287" width="18.140625" style="49" customWidth="1"/>
    <col min="1288" max="1288" width="16.28515625" style="49" customWidth="1"/>
    <col min="1289" max="1289" width="11.140625" style="49" customWidth="1"/>
    <col min="1290" max="1290" width="9.140625" style="49"/>
    <col min="1291" max="1291" width="15.7109375" style="49" customWidth="1"/>
    <col min="1292" max="1292" width="9.140625" style="49"/>
    <col min="1293" max="1293" width="12.28515625" style="49" customWidth="1"/>
    <col min="1294" max="1530" width="9.140625" style="49"/>
    <col min="1531" max="1531" width="7.140625" style="49" customWidth="1"/>
    <col min="1532" max="1532" width="10.85546875" style="49" customWidth="1"/>
    <col min="1533" max="1533" width="46.42578125" style="49" customWidth="1"/>
    <col min="1534" max="1534" width="0" style="49" hidden="1" customWidth="1"/>
    <col min="1535" max="1535" width="20.5703125" style="49" customWidth="1"/>
    <col min="1536" max="1542" width="0" style="49" hidden="1" customWidth="1"/>
    <col min="1543" max="1543" width="18.140625" style="49" customWidth="1"/>
    <col min="1544" max="1544" width="16.28515625" style="49" customWidth="1"/>
    <col min="1545" max="1545" width="11.140625" style="49" customWidth="1"/>
    <col min="1546" max="1546" width="9.140625" style="49"/>
    <col min="1547" max="1547" width="15.7109375" style="49" customWidth="1"/>
    <col min="1548" max="1548" width="9.140625" style="49"/>
    <col min="1549" max="1549" width="12.28515625" style="49" customWidth="1"/>
    <col min="1550" max="1786" width="9.140625" style="49"/>
    <col min="1787" max="1787" width="7.140625" style="49" customWidth="1"/>
    <col min="1788" max="1788" width="10.85546875" style="49" customWidth="1"/>
    <col min="1789" max="1789" width="46.42578125" style="49" customWidth="1"/>
    <col min="1790" max="1790" width="0" style="49" hidden="1" customWidth="1"/>
    <col min="1791" max="1791" width="20.5703125" style="49" customWidth="1"/>
    <col min="1792" max="1798" width="0" style="49" hidden="1" customWidth="1"/>
    <col min="1799" max="1799" width="18.140625" style="49" customWidth="1"/>
    <col min="1800" max="1800" width="16.28515625" style="49" customWidth="1"/>
    <col min="1801" max="1801" width="11.140625" style="49" customWidth="1"/>
    <col min="1802" max="1802" width="9.140625" style="49"/>
    <col min="1803" max="1803" width="15.7109375" style="49" customWidth="1"/>
    <col min="1804" max="1804" width="9.140625" style="49"/>
    <col min="1805" max="1805" width="12.28515625" style="49" customWidth="1"/>
    <col min="1806" max="2042" width="9.140625" style="49"/>
    <col min="2043" max="2043" width="7.140625" style="49" customWidth="1"/>
    <col min="2044" max="2044" width="10.85546875" style="49" customWidth="1"/>
    <col min="2045" max="2045" width="46.42578125" style="49" customWidth="1"/>
    <col min="2046" max="2046" width="0" style="49" hidden="1" customWidth="1"/>
    <col min="2047" max="2047" width="20.5703125" style="49" customWidth="1"/>
    <col min="2048" max="2054" width="0" style="49" hidden="1" customWidth="1"/>
    <col min="2055" max="2055" width="18.140625" style="49" customWidth="1"/>
    <col min="2056" max="2056" width="16.28515625" style="49" customWidth="1"/>
    <col min="2057" max="2057" width="11.140625" style="49" customWidth="1"/>
    <col min="2058" max="2058" width="9.140625" style="49"/>
    <col min="2059" max="2059" width="15.7109375" style="49" customWidth="1"/>
    <col min="2060" max="2060" width="9.140625" style="49"/>
    <col min="2061" max="2061" width="12.28515625" style="49" customWidth="1"/>
    <col min="2062" max="2298" width="9.140625" style="49"/>
    <col min="2299" max="2299" width="7.140625" style="49" customWidth="1"/>
    <col min="2300" max="2300" width="10.85546875" style="49" customWidth="1"/>
    <col min="2301" max="2301" width="46.42578125" style="49" customWidth="1"/>
    <col min="2302" max="2302" width="0" style="49" hidden="1" customWidth="1"/>
    <col min="2303" max="2303" width="20.5703125" style="49" customWidth="1"/>
    <col min="2304" max="2310" width="0" style="49" hidden="1" customWidth="1"/>
    <col min="2311" max="2311" width="18.140625" style="49" customWidth="1"/>
    <col min="2312" max="2312" width="16.28515625" style="49" customWidth="1"/>
    <col min="2313" max="2313" width="11.140625" style="49" customWidth="1"/>
    <col min="2314" max="2314" width="9.140625" style="49"/>
    <col min="2315" max="2315" width="15.7109375" style="49" customWidth="1"/>
    <col min="2316" max="2316" width="9.140625" style="49"/>
    <col min="2317" max="2317" width="12.28515625" style="49" customWidth="1"/>
    <col min="2318" max="2554" width="9.140625" style="49"/>
    <col min="2555" max="2555" width="7.140625" style="49" customWidth="1"/>
    <col min="2556" max="2556" width="10.85546875" style="49" customWidth="1"/>
    <col min="2557" max="2557" width="46.42578125" style="49" customWidth="1"/>
    <col min="2558" max="2558" width="0" style="49" hidden="1" customWidth="1"/>
    <col min="2559" max="2559" width="20.5703125" style="49" customWidth="1"/>
    <col min="2560" max="2566" width="0" style="49" hidden="1" customWidth="1"/>
    <col min="2567" max="2567" width="18.140625" style="49" customWidth="1"/>
    <col min="2568" max="2568" width="16.28515625" style="49" customWidth="1"/>
    <col min="2569" max="2569" width="11.140625" style="49" customWidth="1"/>
    <col min="2570" max="2570" width="9.140625" style="49"/>
    <col min="2571" max="2571" width="15.7109375" style="49" customWidth="1"/>
    <col min="2572" max="2572" width="9.140625" style="49"/>
    <col min="2573" max="2573" width="12.28515625" style="49" customWidth="1"/>
    <col min="2574" max="2810" width="9.140625" style="49"/>
    <col min="2811" max="2811" width="7.140625" style="49" customWidth="1"/>
    <col min="2812" max="2812" width="10.85546875" style="49" customWidth="1"/>
    <col min="2813" max="2813" width="46.42578125" style="49" customWidth="1"/>
    <col min="2814" max="2814" width="0" style="49" hidden="1" customWidth="1"/>
    <col min="2815" max="2815" width="20.5703125" style="49" customWidth="1"/>
    <col min="2816" max="2822" width="0" style="49" hidden="1" customWidth="1"/>
    <col min="2823" max="2823" width="18.140625" style="49" customWidth="1"/>
    <col min="2824" max="2824" width="16.28515625" style="49" customWidth="1"/>
    <col min="2825" max="2825" width="11.140625" style="49" customWidth="1"/>
    <col min="2826" max="2826" width="9.140625" style="49"/>
    <col min="2827" max="2827" width="15.7109375" style="49" customWidth="1"/>
    <col min="2828" max="2828" width="9.140625" style="49"/>
    <col min="2829" max="2829" width="12.28515625" style="49" customWidth="1"/>
    <col min="2830" max="3066" width="9.140625" style="49"/>
    <col min="3067" max="3067" width="7.140625" style="49" customWidth="1"/>
    <col min="3068" max="3068" width="10.85546875" style="49" customWidth="1"/>
    <col min="3069" max="3069" width="46.42578125" style="49" customWidth="1"/>
    <col min="3070" max="3070" width="0" style="49" hidden="1" customWidth="1"/>
    <col min="3071" max="3071" width="20.5703125" style="49" customWidth="1"/>
    <col min="3072" max="3078" width="0" style="49" hidden="1" customWidth="1"/>
    <col min="3079" max="3079" width="18.140625" style="49" customWidth="1"/>
    <col min="3080" max="3080" width="16.28515625" style="49" customWidth="1"/>
    <col min="3081" max="3081" width="11.140625" style="49" customWidth="1"/>
    <col min="3082" max="3082" width="9.140625" style="49"/>
    <col min="3083" max="3083" width="15.7109375" style="49" customWidth="1"/>
    <col min="3084" max="3084" width="9.140625" style="49"/>
    <col min="3085" max="3085" width="12.28515625" style="49" customWidth="1"/>
    <col min="3086" max="3322" width="9.140625" style="49"/>
    <col min="3323" max="3323" width="7.140625" style="49" customWidth="1"/>
    <col min="3324" max="3324" width="10.85546875" style="49" customWidth="1"/>
    <col min="3325" max="3325" width="46.42578125" style="49" customWidth="1"/>
    <col min="3326" max="3326" width="0" style="49" hidden="1" customWidth="1"/>
    <col min="3327" max="3327" width="20.5703125" style="49" customWidth="1"/>
    <col min="3328" max="3334" width="0" style="49" hidden="1" customWidth="1"/>
    <col min="3335" max="3335" width="18.140625" style="49" customWidth="1"/>
    <col min="3336" max="3336" width="16.28515625" style="49" customWidth="1"/>
    <col min="3337" max="3337" width="11.140625" style="49" customWidth="1"/>
    <col min="3338" max="3338" width="9.140625" style="49"/>
    <col min="3339" max="3339" width="15.7109375" style="49" customWidth="1"/>
    <col min="3340" max="3340" width="9.140625" style="49"/>
    <col min="3341" max="3341" width="12.28515625" style="49" customWidth="1"/>
    <col min="3342" max="3578" width="9.140625" style="49"/>
    <col min="3579" max="3579" width="7.140625" style="49" customWidth="1"/>
    <col min="3580" max="3580" width="10.85546875" style="49" customWidth="1"/>
    <col min="3581" max="3581" width="46.42578125" style="49" customWidth="1"/>
    <col min="3582" max="3582" width="0" style="49" hidden="1" customWidth="1"/>
    <col min="3583" max="3583" width="20.5703125" style="49" customWidth="1"/>
    <col min="3584" max="3590" width="0" style="49" hidden="1" customWidth="1"/>
    <col min="3591" max="3591" width="18.140625" style="49" customWidth="1"/>
    <col min="3592" max="3592" width="16.28515625" style="49" customWidth="1"/>
    <col min="3593" max="3593" width="11.140625" style="49" customWidth="1"/>
    <col min="3594" max="3594" width="9.140625" style="49"/>
    <col min="3595" max="3595" width="15.7109375" style="49" customWidth="1"/>
    <col min="3596" max="3596" width="9.140625" style="49"/>
    <col min="3597" max="3597" width="12.28515625" style="49" customWidth="1"/>
    <col min="3598" max="3834" width="9.140625" style="49"/>
    <col min="3835" max="3835" width="7.140625" style="49" customWidth="1"/>
    <col min="3836" max="3836" width="10.85546875" style="49" customWidth="1"/>
    <col min="3837" max="3837" width="46.42578125" style="49" customWidth="1"/>
    <col min="3838" max="3838" width="0" style="49" hidden="1" customWidth="1"/>
    <col min="3839" max="3839" width="20.5703125" style="49" customWidth="1"/>
    <col min="3840" max="3846" width="0" style="49" hidden="1" customWidth="1"/>
    <col min="3847" max="3847" width="18.140625" style="49" customWidth="1"/>
    <col min="3848" max="3848" width="16.28515625" style="49" customWidth="1"/>
    <col min="3849" max="3849" width="11.140625" style="49" customWidth="1"/>
    <col min="3850" max="3850" width="9.140625" style="49"/>
    <col min="3851" max="3851" width="15.7109375" style="49" customWidth="1"/>
    <col min="3852" max="3852" width="9.140625" style="49"/>
    <col min="3853" max="3853" width="12.28515625" style="49" customWidth="1"/>
    <col min="3854" max="4090" width="9.140625" style="49"/>
    <col min="4091" max="4091" width="7.140625" style="49" customWidth="1"/>
    <col min="4092" max="4092" width="10.85546875" style="49" customWidth="1"/>
    <col min="4093" max="4093" width="46.42578125" style="49" customWidth="1"/>
    <col min="4094" max="4094" width="0" style="49" hidden="1" customWidth="1"/>
    <col min="4095" max="4095" width="20.5703125" style="49" customWidth="1"/>
    <col min="4096" max="4102" width="0" style="49" hidden="1" customWidth="1"/>
    <col min="4103" max="4103" width="18.140625" style="49" customWidth="1"/>
    <col min="4104" max="4104" width="16.28515625" style="49" customWidth="1"/>
    <col min="4105" max="4105" width="11.140625" style="49" customWidth="1"/>
    <col min="4106" max="4106" width="9.140625" style="49"/>
    <col min="4107" max="4107" width="15.7109375" style="49" customWidth="1"/>
    <col min="4108" max="4108" width="9.140625" style="49"/>
    <col min="4109" max="4109" width="12.28515625" style="49" customWidth="1"/>
    <col min="4110" max="4346" width="9.140625" style="49"/>
    <col min="4347" max="4347" width="7.140625" style="49" customWidth="1"/>
    <col min="4348" max="4348" width="10.85546875" style="49" customWidth="1"/>
    <col min="4349" max="4349" width="46.42578125" style="49" customWidth="1"/>
    <col min="4350" max="4350" width="0" style="49" hidden="1" customWidth="1"/>
    <col min="4351" max="4351" width="20.5703125" style="49" customWidth="1"/>
    <col min="4352" max="4358" width="0" style="49" hidden="1" customWidth="1"/>
    <col min="4359" max="4359" width="18.140625" style="49" customWidth="1"/>
    <col min="4360" max="4360" width="16.28515625" style="49" customWidth="1"/>
    <col min="4361" max="4361" width="11.140625" style="49" customWidth="1"/>
    <col min="4362" max="4362" width="9.140625" style="49"/>
    <col min="4363" max="4363" width="15.7109375" style="49" customWidth="1"/>
    <col min="4364" max="4364" width="9.140625" style="49"/>
    <col min="4365" max="4365" width="12.28515625" style="49" customWidth="1"/>
    <col min="4366" max="4602" width="9.140625" style="49"/>
    <col min="4603" max="4603" width="7.140625" style="49" customWidth="1"/>
    <col min="4604" max="4604" width="10.85546875" style="49" customWidth="1"/>
    <col min="4605" max="4605" width="46.42578125" style="49" customWidth="1"/>
    <col min="4606" max="4606" width="0" style="49" hidden="1" customWidth="1"/>
    <col min="4607" max="4607" width="20.5703125" style="49" customWidth="1"/>
    <col min="4608" max="4614" width="0" style="49" hidden="1" customWidth="1"/>
    <col min="4615" max="4615" width="18.140625" style="49" customWidth="1"/>
    <col min="4616" max="4616" width="16.28515625" style="49" customWidth="1"/>
    <col min="4617" max="4617" width="11.140625" style="49" customWidth="1"/>
    <col min="4618" max="4618" width="9.140625" style="49"/>
    <col min="4619" max="4619" width="15.7109375" style="49" customWidth="1"/>
    <col min="4620" max="4620" width="9.140625" style="49"/>
    <col min="4621" max="4621" width="12.28515625" style="49" customWidth="1"/>
    <col min="4622" max="4858" width="9.140625" style="49"/>
    <col min="4859" max="4859" width="7.140625" style="49" customWidth="1"/>
    <col min="4860" max="4860" width="10.85546875" style="49" customWidth="1"/>
    <col min="4861" max="4861" width="46.42578125" style="49" customWidth="1"/>
    <col min="4862" max="4862" width="0" style="49" hidden="1" customWidth="1"/>
    <col min="4863" max="4863" width="20.5703125" style="49" customWidth="1"/>
    <col min="4864" max="4870" width="0" style="49" hidden="1" customWidth="1"/>
    <col min="4871" max="4871" width="18.140625" style="49" customWidth="1"/>
    <col min="4872" max="4872" width="16.28515625" style="49" customWidth="1"/>
    <col min="4873" max="4873" width="11.140625" style="49" customWidth="1"/>
    <col min="4874" max="4874" width="9.140625" style="49"/>
    <col min="4875" max="4875" width="15.7109375" style="49" customWidth="1"/>
    <col min="4876" max="4876" width="9.140625" style="49"/>
    <col min="4877" max="4877" width="12.28515625" style="49" customWidth="1"/>
    <col min="4878" max="5114" width="9.140625" style="49"/>
    <col min="5115" max="5115" width="7.140625" style="49" customWidth="1"/>
    <col min="5116" max="5116" width="10.85546875" style="49" customWidth="1"/>
    <col min="5117" max="5117" width="46.42578125" style="49" customWidth="1"/>
    <col min="5118" max="5118" width="0" style="49" hidden="1" customWidth="1"/>
    <col min="5119" max="5119" width="20.5703125" style="49" customWidth="1"/>
    <col min="5120" max="5126" width="0" style="49" hidden="1" customWidth="1"/>
    <col min="5127" max="5127" width="18.140625" style="49" customWidth="1"/>
    <col min="5128" max="5128" width="16.28515625" style="49" customWidth="1"/>
    <col min="5129" max="5129" width="11.140625" style="49" customWidth="1"/>
    <col min="5130" max="5130" width="9.140625" style="49"/>
    <col min="5131" max="5131" width="15.7109375" style="49" customWidth="1"/>
    <col min="5132" max="5132" width="9.140625" style="49"/>
    <col min="5133" max="5133" width="12.28515625" style="49" customWidth="1"/>
    <col min="5134" max="5370" width="9.140625" style="49"/>
    <col min="5371" max="5371" width="7.140625" style="49" customWidth="1"/>
    <col min="5372" max="5372" width="10.85546875" style="49" customWidth="1"/>
    <col min="5373" max="5373" width="46.42578125" style="49" customWidth="1"/>
    <col min="5374" max="5374" width="0" style="49" hidden="1" customWidth="1"/>
    <col min="5375" max="5375" width="20.5703125" style="49" customWidth="1"/>
    <col min="5376" max="5382" width="0" style="49" hidden="1" customWidth="1"/>
    <col min="5383" max="5383" width="18.140625" style="49" customWidth="1"/>
    <col min="5384" max="5384" width="16.28515625" style="49" customWidth="1"/>
    <col min="5385" max="5385" width="11.140625" style="49" customWidth="1"/>
    <col min="5386" max="5386" width="9.140625" style="49"/>
    <col min="5387" max="5387" width="15.7109375" style="49" customWidth="1"/>
    <col min="5388" max="5388" width="9.140625" style="49"/>
    <col min="5389" max="5389" width="12.28515625" style="49" customWidth="1"/>
    <col min="5390" max="5626" width="9.140625" style="49"/>
    <col min="5627" max="5627" width="7.140625" style="49" customWidth="1"/>
    <col min="5628" max="5628" width="10.85546875" style="49" customWidth="1"/>
    <col min="5629" max="5629" width="46.42578125" style="49" customWidth="1"/>
    <col min="5630" max="5630" width="0" style="49" hidden="1" customWidth="1"/>
    <col min="5631" max="5631" width="20.5703125" style="49" customWidth="1"/>
    <col min="5632" max="5638" width="0" style="49" hidden="1" customWidth="1"/>
    <col min="5639" max="5639" width="18.140625" style="49" customWidth="1"/>
    <col min="5640" max="5640" width="16.28515625" style="49" customWidth="1"/>
    <col min="5641" max="5641" width="11.140625" style="49" customWidth="1"/>
    <col min="5642" max="5642" width="9.140625" style="49"/>
    <col min="5643" max="5643" width="15.7109375" style="49" customWidth="1"/>
    <col min="5644" max="5644" width="9.140625" style="49"/>
    <col min="5645" max="5645" width="12.28515625" style="49" customWidth="1"/>
    <col min="5646" max="5882" width="9.140625" style="49"/>
    <col min="5883" max="5883" width="7.140625" style="49" customWidth="1"/>
    <col min="5884" max="5884" width="10.85546875" style="49" customWidth="1"/>
    <col min="5885" max="5885" width="46.42578125" style="49" customWidth="1"/>
    <col min="5886" max="5886" width="0" style="49" hidden="1" customWidth="1"/>
    <col min="5887" max="5887" width="20.5703125" style="49" customWidth="1"/>
    <col min="5888" max="5894" width="0" style="49" hidden="1" customWidth="1"/>
    <col min="5895" max="5895" width="18.140625" style="49" customWidth="1"/>
    <col min="5896" max="5896" width="16.28515625" style="49" customWidth="1"/>
    <col min="5897" max="5897" width="11.140625" style="49" customWidth="1"/>
    <col min="5898" max="5898" width="9.140625" style="49"/>
    <col min="5899" max="5899" width="15.7109375" style="49" customWidth="1"/>
    <col min="5900" max="5900" width="9.140625" style="49"/>
    <col min="5901" max="5901" width="12.28515625" style="49" customWidth="1"/>
    <col min="5902" max="6138" width="9.140625" style="49"/>
    <col min="6139" max="6139" width="7.140625" style="49" customWidth="1"/>
    <col min="6140" max="6140" width="10.85546875" style="49" customWidth="1"/>
    <col min="6141" max="6141" width="46.42578125" style="49" customWidth="1"/>
    <col min="6142" max="6142" width="0" style="49" hidden="1" customWidth="1"/>
    <col min="6143" max="6143" width="20.5703125" style="49" customWidth="1"/>
    <col min="6144" max="6150" width="0" style="49" hidden="1" customWidth="1"/>
    <col min="6151" max="6151" width="18.140625" style="49" customWidth="1"/>
    <col min="6152" max="6152" width="16.28515625" style="49" customWidth="1"/>
    <col min="6153" max="6153" width="11.140625" style="49" customWidth="1"/>
    <col min="6154" max="6154" width="9.140625" style="49"/>
    <col min="6155" max="6155" width="15.7109375" style="49" customWidth="1"/>
    <col min="6156" max="6156" width="9.140625" style="49"/>
    <col min="6157" max="6157" width="12.28515625" style="49" customWidth="1"/>
    <col min="6158" max="6394" width="9.140625" style="49"/>
    <col min="6395" max="6395" width="7.140625" style="49" customWidth="1"/>
    <col min="6396" max="6396" width="10.85546875" style="49" customWidth="1"/>
    <col min="6397" max="6397" width="46.42578125" style="49" customWidth="1"/>
    <col min="6398" max="6398" width="0" style="49" hidden="1" customWidth="1"/>
    <col min="6399" max="6399" width="20.5703125" style="49" customWidth="1"/>
    <col min="6400" max="6406" width="0" style="49" hidden="1" customWidth="1"/>
    <col min="6407" max="6407" width="18.140625" style="49" customWidth="1"/>
    <col min="6408" max="6408" width="16.28515625" style="49" customWidth="1"/>
    <col min="6409" max="6409" width="11.140625" style="49" customWidth="1"/>
    <col min="6410" max="6410" width="9.140625" style="49"/>
    <col min="6411" max="6411" width="15.7109375" style="49" customWidth="1"/>
    <col min="6412" max="6412" width="9.140625" style="49"/>
    <col min="6413" max="6413" width="12.28515625" style="49" customWidth="1"/>
    <col min="6414" max="6650" width="9.140625" style="49"/>
    <col min="6651" max="6651" width="7.140625" style="49" customWidth="1"/>
    <col min="6652" max="6652" width="10.85546875" style="49" customWidth="1"/>
    <col min="6653" max="6653" width="46.42578125" style="49" customWidth="1"/>
    <col min="6654" max="6654" width="0" style="49" hidden="1" customWidth="1"/>
    <col min="6655" max="6655" width="20.5703125" style="49" customWidth="1"/>
    <col min="6656" max="6662" width="0" style="49" hidden="1" customWidth="1"/>
    <col min="6663" max="6663" width="18.140625" style="49" customWidth="1"/>
    <col min="6664" max="6664" width="16.28515625" style="49" customWidth="1"/>
    <col min="6665" max="6665" width="11.140625" style="49" customWidth="1"/>
    <col min="6666" max="6666" width="9.140625" style="49"/>
    <col min="6667" max="6667" width="15.7109375" style="49" customWidth="1"/>
    <col min="6668" max="6668" width="9.140625" style="49"/>
    <col min="6669" max="6669" width="12.28515625" style="49" customWidth="1"/>
    <col min="6670" max="6906" width="9.140625" style="49"/>
    <col min="6907" max="6907" width="7.140625" style="49" customWidth="1"/>
    <col min="6908" max="6908" width="10.85546875" style="49" customWidth="1"/>
    <col min="6909" max="6909" width="46.42578125" style="49" customWidth="1"/>
    <col min="6910" max="6910" width="0" style="49" hidden="1" customWidth="1"/>
    <col min="6911" max="6911" width="20.5703125" style="49" customWidth="1"/>
    <col min="6912" max="6918" width="0" style="49" hidden="1" customWidth="1"/>
    <col min="6919" max="6919" width="18.140625" style="49" customWidth="1"/>
    <col min="6920" max="6920" width="16.28515625" style="49" customWidth="1"/>
    <col min="6921" max="6921" width="11.140625" style="49" customWidth="1"/>
    <col min="6922" max="6922" width="9.140625" style="49"/>
    <col min="6923" max="6923" width="15.7109375" style="49" customWidth="1"/>
    <col min="6924" max="6924" width="9.140625" style="49"/>
    <col min="6925" max="6925" width="12.28515625" style="49" customWidth="1"/>
    <col min="6926" max="7162" width="9.140625" style="49"/>
    <col min="7163" max="7163" width="7.140625" style="49" customWidth="1"/>
    <col min="7164" max="7164" width="10.85546875" style="49" customWidth="1"/>
    <col min="7165" max="7165" width="46.42578125" style="49" customWidth="1"/>
    <col min="7166" max="7166" width="0" style="49" hidden="1" customWidth="1"/>
    <col min="7167" max="7167" width="20.5703125" style="49" customWidth="1"/>
    <col min="7168" max="7174" width="0" style="49" hidden="1" customWidth="1"/>
    <col min="7175" max="7175" width="18.140625" style="49" customWidth="1"/>
    <col min="7176" max="7176" width="16.28515625" style="49" customWidth="1"/>
    <col min="7177" max="7177" width="11.140625" style="49" customWidth="1"/>
    <col min="7178" max="7178" width="9.140625" style="49"/>
    <col min="7179" max="7179" width="15.7109375" style="49" customWidth="1"/>
    <col min="7180" max="7180" width="9.140625" style="49"/>
    <col min="7181" max="7181" width="12.28515625" style="49" customWidth="1"/>
    <col min="7182" max="7418" width="9.140625" style="49"/>
    <col min="7419" max="7419" width="7.140625" style="49" customWidth="1"/>
    <col min="7420" max="7420" width="10.85546875" style="49" customWidth="1"/>
    <col min="7421" max="7421" width="46.42578125" style="49" customWidth="1"/>
    <col min="7422" max="7422" width="0" style="49" hidden="1" customWidth="1"/>
    <col min="7423" max="7423" width="20.5703125" style="49" customWidth="1"/>
    <col min="7424" max="7430" width="0" style="49" hidden="1" customWidth="1"/>
    <col min="7431" max="7431" width="18.140625" style="49" customWidth="1"/>
    <col min="7432" max="7432" width="16.28515625" style="49" customWidth="1"/>
    <col min="7433" max="7433" width="11.140625" style="49" customWidth="1"/>
    <col min="7434" max="7434" width="9.140625" style="49"/>
    <col min="7435" max="7435" width="15.7109375" style="49" customWidth="1"/>
    <col min="7436" max="7436" width="9.140625" style="49"/>
    <col min="7437" max="7437" width="12.28515625" style="49" customWidth="1"/>
    <col min="7438" max="7674" width="9.140625" style="49"/>
    <col min="7675" max="7675" width="7.140625" style="49" customWidth="1"/>
    <col min="7676" max="7676" width="10.85546875" style="49" customWidth="1"/>
    <col min="7677" max="7677" width="46.42578125" style="49" customWidth="1"/>
    <col min="7678" max="7678" width="0" style="49" hidden="1" customWidth="1"/>
    <col min="7679" max="7679" width="20.5703125" style="49" customWidth="1"/>
    <col min="7680" max="7686" width="0" style="49" hidden="1" customWidth="1"/>
    <col min="7687" max="7687" width="18.140625" style="49" customWidth="1"/>
    <col min="7688" max="7688" width="16.28515625" style="49" customWidth="1"/>
    <col min="7689" max="7689" width="11.140625" style="49" customWidth="1"/>
    <col min="7690" max="7690" width="9.140625" style="49"/>
    <col min="7691" max="7691" width="15.7109375" style="49" customWidth="1"/>
    <col min="7692" max="7692" width="9.140625" style="49"/>
    <col min="7693" max="7693" width="12.28515625" style="49" customWidth="1"/>
    <col min="7694" max="7930" width="9.140625" style="49"/>
    <col min="7931" max="7931" width="7.140625" style="49" customWidth="1"/>
    <col min="7932" max="7932" width="10.85546875" style="49" customWidth="1"/>
    <col min="7933" max="7933" width="46.42578125" style="49" customWidth="1"/>
    <col min="7934" max="7934" width="0" style="49" hidden="1" customWidth="1"/>
    <col min="7935" max="7935" width="20.5703125" style="49" customWidth="1"/>
    <col min="7936" max="7942" width="0" style="49" hidden="1" customWidth="1"/>
    <col min="7943" max="7943" width="18.140625" style="49" customWidth="1"/>
    <col min="7944" max="7944" width="16.28515625" style="49" customWidth="1"/>
    <col min="7945" max="7945" width="11.140625" style="49" customWidth="1"/>
    <col min="7946" max="7946" width="9.140625" style="49"/>
    <col min="7947" max="7947" width="15.7109375" style="49" customWidth="1"/>
    <col min="7948" max="7948" width="9.140625" style="49"/>
    <col min="7949" max="7949" width="12.28515625" style="49" customWidth="1"/>
    <col min="7950" max="8186" width="9.140625" style="49"/>
    <col min="8187" max="8187" width="7.140625" style="49" customWidth="1"/>
    <col min="8188" max="8188" width="10.85546875" style="49" customWidth="1"/>
    <col min="8189" max="8189" width="46.42578125" style="49" customWidth="1"/>
    <col min="8190" max="8190" width="0" style="49" hidden="1" customWidth="1"/>
    <col min="8191" max="8191" width="20.5703125" style="49" customWidth="1"/>
    <col min="8192" max="8198" width="0" style="49" hidden="1" customWidth="1"/>
    <col min="8199" max="8199" width="18.140625" style="49" customWidth="1"/>
    <col min="8200" max="8200" width="16.28515625" style="49" customWidth="1"/>
    <col min="8201" max="8201" width="11.140625" style="49" customWidth="1"/>
    <col min="8202" max="8202" width="9.140625" style="49"/>
    <col min="8203" max="8203" width="15.7109375" style="49" customWidth="1"/>
    <col min="8204" max="8204" width="9.140625" style="49"/>
    <col min="8205" max="8205" width="12.28515625" style="49" customWidth="1"/>
    <col min="8206" max="8442" width="9.140625" style="49"/>
    <col min="8443" max="8443" width="7.140625" style="49" customWidth="1"/>
    <col min="8444" max="8444" width="10.85546875" style="49" customWidth="1"/>
    <col min="8445" max="8445" width="46.42578125" style="49" customWidth="1"/>
    <col min="8446" max="8446" width="0" style="49" hidden="1" customWidth="1"/>
    <col min="8447" max="8447" width="20.5703125" style="49" customWidth="1"/>
    <col min="8448" max="8454" width="0" style="49" hidden="1" customWidth="1"/>
    <col min="8455" max="8455" width="18.140625" style="49" customWidth="1"/>
    <col min="8456" max="8456" width="16.28515625" style="49" customWidth="1"/>
    <col min="8457" max="8457" width="11.140625" style="49" customWidth="1"/>
    <col min="8458" max="8458" width="9.140625" style="49"/>
    <col min="8459" max="8459" width="15.7109375" style="49" customWidth="1"/>
    <col min="8460" max="8460" width="9.140625" style="49"/>
    <col min="8461" max="8461" width="12.28515625" style="49" customWidth="1"/>
    <col min="8462" max="8698" width="9.140625" style="49"/>
    <col min="8699" max="8699" width="7.140625" style="49" customWidth="1"/>
    <col min="8700" max="8700" width="10.85546875" style="49" customWidth="1"/>
    <col min="8701" max="8701" width="46.42578125" style="49" customWidth="1"/>
    <col min="8702" max="8702" width="0" style="49" hidden="1" customWidth="1"/>
    <col min="8703" max="8703" width="20.5703125" style="49" customWidth="1"/>
    <col min="8704" max="8710" width="0" style="49" hidden="1" customWidth="1"/>
    <col min="8711" max="8711" width="18.140625" style="49" customWidth="1"/>
    <col min="8712" max="8712" width="16.28515625" style="49" customWidth="1"/>
    <col min="8713" max="8713" width="11.140625" style="49" customWidth="1"/>
    <col min="8714" max="8714" width="9.140625" style="49"/>
    <col min="8715" max="8715" width="15.7109375" style="49" customWidth="1"/>
    <col min="8716" max="8716" width="9.140625" style="49"/>
    <col min="8717" max="8717" width="12.28515625" style="49" customWidth="1"/>
    <col min="8718" max="8954" width="9.140625" style="49"/>
    <col min="8955" max="8955" width="7.140625" style="49" customWidth="1"/>
    <col min="8956" max="8956" width="10.85546875" style="49" customWidth="1"/>
    <col min="8957" max="8957" width="46.42578125" style="49" customWidth="1"/>
    <col min="8958" max="8958" width="0" style="49" hidden="1" customWidth="1"/>
    <col min="8959" max="8959" width="20.5703125" style="49" customWidth="1"/>
    <col min="8960" max="8966" width="0" style="49" hidden="1" customWidth="1"/>
    <col min="8967" max="8967" width="18.140625" style="49" customWidth="1"/>
    <col min="8968" max="8968" width="16.28515625" style="49" customWidth="1"/>
    <col min="8969" max="8969" width="11.140625" style="49" customWidth="1"/>
    <col min="8970" max="8970" width="9.140625" style="49"/>
    <col min="8971" max="8971" width="15.7109375" style="49" customWidth="1"/>
    <col min="8972" max="8972" width="9.140625" style="49"/>
    <col min="8973" max="8973" width="12.28515625" style="49" customWidth="1"/>
    <col min="8974" max="9210" width="9.140625" style="49"/>
    <col min="9211" max="9211" width="7.140625" style="49" customWidth="1"/>
    <col min="9212" max="9212" width="10.85546875" style="49" customWidth="1"/>
    <col min="9213" max="9213" width="46.42578125" style="49" customWidth="1"/>
    <col min="9214" max="9214" width="0" style="49" hidden="1" customWidth="1"/>
    <col min="9215" max="9215" width="20.5703125" style="49" customWidth="1"/>
    <col min="9216" max="9222" width="0" style="49" hidden="1" customWidth="1"/>
    <col min="9223" max="9223" width="18.140625" style="49" customWidth="1"/>
    <col min="9224" max="9224" width="16.28515625" style="49" customWidth="1"/>
    <col min="9225" max="9225" width="11.140625" style="49" customWidth="1"/>
    <col min="9226" max="9226" width="9.140625" style="49"/>
    <col min="9227" max="9227" width="15.7109375" style="49" customWidth="1"/>
    <col min="9228" max="9228" width="9.140625" style="49"/>
    <col min="9229" max="9229" width="12.28515625" style="49" customWidth="1"/>
    <col min="9230" max="9466" width="9.140625" style="49"/>
    <col min="9467" max="9467" width="7.140625" style="49" customWidth="1"/>
    <col min="9468" max="9468" width="10.85546875" style="49" customWidth="1"/>
    <col min="9469" max="9469" width="46.42578125" style="49" customWidth="1"/>
    <col min="9470" max="9470" width="0" style="49" hidden="1" customWidth="1"/>
    <col min="9471" max="9471" width="20.5703125" style="49" customWidth="1"/>
    <col min="9472" max="9478" width="0" style="49" hidden="1" customWidth="1"/>
    <col min="9479" max="9479" width="18.140625" style="49" customWidth="1"/>
    <col min="9480" max="9480" width="16.28515625" style="49" customWidth="1"/>
    <col min="9481" max="9481" width="11.140625" style="49" customWidth="1"/>
    <col min="9482" max="9482" width="9.140625" style="49"/>
    <col min="9483" max="9483" width="15.7109375" style="49" customWidth="1"/>
    <col min="9484" max="9484" width="9.140625" style="49"/>
    <col min="9485" max="9485" width="12.28515625" style="49" customWidth="1"/>
    <col min="9486" max="9722" width="9.140625" style="49"/>
    <col min="9723" max="9723" width="7.140625" style="49" customWidth="1"/>
    <col min="9724" max="9724" width="10.85546875" style="49" customWidth="1"/>
    <col min="9725" max="9725" width="46.42578125" style="49" customWidth="1"/>
    <col min="9726" max="9726" width="0" style="49" hidden="1" customWidth="1"/>
    <col min="9727" max="9727" width="20.5703125" style="49" customWidth="1"/>
    <col min="9728" max="9734" width="0" style="49" hidden="1" customWidth="1"/>
    <col min="9735" max="9735" width="18.140625" style="49" customWidth="1"/>
    <col min="9736" max="9736" width="16.28515625" style="49" customWidth="1"/>
    <col min="9737" max="9737" width="11.140625" style="49" customWidth="1"/>
    <col min="9738" max="9738" width="9.140625" style="49"/>
    <col min="9739" max="9739" width="15.7109375" style="49" customWidth="1"/>
    <col min="9740" max="9740" width="9.140625" style="49"/>
    <col min="9741" max="9741" width="12.28515625" style="49" customWidth="1"/>
    <col min="9742" max="9978" width="9.140625" style="49"/>
    <col min="9979" max="9979" width="7.140625" style="49" customWidth="1"/>
    <col min="9980" max="9980" width="10.85546875" style="49" customWidth="1"/>
    <col min="9981" max="9981" width="46.42578125" style="49" customWidth="1"/>
    <col min="9982" max="9982" width="0" style="49" hidden="1" customWidth="1"/>
    <col min="9983" max="9983" width="20.5703125" style="49" customWidth="1"/>
    <col min="9984" max="9990" width="0" style="49" hidden="1" customWidth="1"/>
    <col min="9991" max="9991" width="18.140625" style="49" customWidth="1"/>
    <col min="9992" max="9992" width="16.28515625" style="49" customWidth="1"/>
    <col min="9993" max="9993" width="11.140625" style="49" customWidth="1"/>
    <col min="9994" max="9994" width="9.140625" style="49"/>
    <col min="9995" max="9995" width="15.7109375" style="49" customWidth="1"/>
    <col min="9996" max="9996" width="9.140625" style="49"/>
    <col min="9997" max="9997" width="12.28515625" style="49" customWidth="1"/>
    <col min="9998" max="10234" width="9.140625" style="49"/>
    <col min="10235" max="10235" width="7.140625" style="49" customWidth="1"/>
    <col min="10236" max="10236" width="10.85546875" style="49" customWidth="1"/>
    <col min="10237" max="10237" width="46.42578125" style="49" customWidth="1"/>
    <col min="10238" max="10238" width="0" style="49" hidden="1" customWidth="1"/>
    <col min="10239" max="10239" width="20.5703125" style="49" customWidth="1"/>
    <col min="10240" max="10246" width="0" style="49" hidden="1" customWidth="1"/>
    <col min="10247" max="10247" width="18.140625" style="49" customWidth="1"/>
    <col min="10248" max="10248" width="16.28515625" style="49" customWidth="1"/>
    <col min="10249" max="10249" width="11.140625" style="49" customWidth="1"/>
    <col min="10250" max="10250" width="9.140625" style="49"/>
    <col min="10251" max="10251" width="15.7109375" style="49" customWidth="1"/>
    <col min="10252" max="10252" width="9.140625" style="49"/>
    <col min="10253" max="10253" width="12.28515625" style="49" customWidth="1"/>
    <col min="10254" max="10490" width="9.140625" style="49"/>
    <col min="10491" max="10491" width="7.140625" style="49" customWidth="1"/>
    <col min="10492" max="10492" width="10.85546875" style="49" customWidth="1"/>
    <col min="10493" max="10493" width="46.42578125" style="49" customWidth="1"/>
    <col min="10494" max="10494" width="0" style="49" hidden="1" customWidth="1"/>
    <col min="10495" max="10495" width="20.5703125" style="49" customWidth="1"/>
    <col min="10496" max="10502" width="0" style="49" hidden="1" customWidth="1"/>
    <col min="10503" max="10503" width="18.140625" style="49" customWidth="1"/>
    <col min="10504" max="10504" width="16.28515625" style="49" customWidth="1"/>
    <col min="10505" max="10505" width="11.140625" style="49" customWidth="1"/>
    <col min="10506" max="10506" width="9.140625" style="49"/>
    <col min="10507" max="10507" width="15.7109375" style="49" customWidth="1"/>
    <col min="10508" max="10508" width="9.140625" style="49"/>
    <col min="10509" max="10509" width="12.28515625" style="49" customWidth="1"/>
    <col min="10510" max="10746" width="9.140625" style="49"/>
    <col min="10747" max="10747" width="7.140625" style="49" customWidth="1"/>
    <col min="10748" max="10748" width="10.85546875" style="49" customWidth="1"/>
    <col min="10749" max="10749" width="46.42578125" style="49" customWidth="1"/>
    <col min="10750" max="10750" width="0" style="49" hidden="1" customWidth="1"/>
    <col min="10751" max="10751" width="20.5703125" style="49" customWidth="1"/>
    <col min="10752" max="10758" width="0" style="49" hidden="1" customWidth="1"/>
    <col min="10759" max="10759" width="18.140625" style="49" customWidth="1"/>
    <col min="10760" max="10760" width="16.28515625" style="49" customWidth="1"/>
    <col min="10761" max="10761" width="11.140625" style="49" customWidth="1"/>
    <col min="10762" max="10762" width="9.140625" style="49"/>
    <col min="10763" max="10763" width="15.7109375" style="49" customWidth="1"/>
    <col min="10764" max="10764" width="9.140625" style="49"/>
    <col min="10765" max="10765" width="12.28515625" style="49" customWidth="1"/>
    <col min="10766" max="11002" width="9.140625" style="49"/>
    <col min="11003" max="11003" width="7.140625" style="49" customWidth="1"/>
    <col min="11004" max="11004" width="10.85546875" style="49" customWidth="1"/>
    <col min="11005" max="11005" width="46.42578125" style="49" customWidth="1"/>
    <col min="11006" max="11006" width="0" style="49" hidden="1" customWidth="1"/>
    <col min="11007" max="11007" width="20.5703125" style="49" customWidth="1"/>
    <col min="11008" max="11014" width="0" style="49" hidden="1" customWidth="1"/>
    <col min="11015" max="11015" width="18.140625" style="49" customWidth="1"/>
    <col min="11016" max="11016" width="16.28515625" style="49" customWidth="1"/>
    <col min="11017" max="11017" width="11.140625" style="49" customWidth="1"/>
    <col min="11018" max="11018" width="9.140625" style="49"/>
    <col min="11019" max="11019" width="15.7109375" style="49" customWidth="1"/>
    <col min="11020" max="11020" width="9.140625" style="49"/>
    <col min="11021" max="11021" width="12.28515625" style="49" customWidth="1"/>
    <col min="11022" max="11258" width="9.140625" style="49"/>
    <col min="11259" max="11259" width="7.140625" style="49" customWidth="1"/>
    <col min="11260" max="11260" width="10.85546875" style="49" customWidth="1"/>
    <col min="11261" max="11261" width="46.42578125" style="49" customWidth="1"/>
    <col min="11262" max="11262" width="0" style="49" hidden="1" customWidth="1"/>
    <col min="11263" max="11263" width="20.5703125" style="49" customWidth="1"/>
    <col min="11264" max="11270" width="0" style="49" hidden="1" customWidth="1"/>
    <col min="11271" max="11271" width="18.140625" style="49" customWidth="1"/>
    <col min="11272" max="11272" width="16.28515625" style="49" customWidth="1"/>
    <col min="11273" max="11273" width="11.140625" style="49" customWidth="1"/>
    <col min="11274" max="11274" width="9.140625" style="49"/>
    <col min="11275" max="11275" width="15.7109375" style="49" customWidth="1"/>
    <col min="11276" max="11276" width="9.140625" style="49"/>
    <col min="11277" max="11277" width="12.28515625" style="49" customWidth="1"/>
    <col min="11278" max="11514" width="9.140625" style="49"/>
    <col min="11515" max="11515" width="7.140625" style="49" customWidth="1"/>
    <col min="11516" max="11516" width="10.85546875" style="49" customWidth="1"/>
    <col min="11517" max="11517" width="46.42578125" style="49" customWidth="1"/>
    <col min="11518" max="11518" width="0" style="49" hidden="1" customWidth="1"/>
    <col min="11519" max="11519" width="20.5703125" style="49" customWidth="1"/>
    <col min="11520" max="11526" width="0" style="49" hidden="1" customWidth="1"/>
    <col min="11527" max="11527" width="18.140625" style="49" customWidth="1"/>
    <col min="11528" max="11528" width="16.28515625" style="49" customWidth="1"/>
    <col min="11529" max="11529" width="11.140625" style="49" customWidth="1"/>
    <col min="11530" max="11530" width="9.140625" style="49"/>
    <col min="11531" max="11531" width="15.7109375" style="49" customWidth="1"/>
    <col min="11532" max="11532" width="9.140625" style="49"/>
    <col min="11533" max="11533" width="12.28515625" style="49" customWidth="1"/>
    <col min="11534" max="11770" width="9.140625" style="49"/>
    <col min="11771" max="11771" width="7.140625" style="49" customWidth="1"/>
    <col min="11772" max="11772" width="10.85546875" style="49" customWidth="1"/>
    <col min="11773" max="11773" width="46.42578125" style="49" customWidth="1"/>
    <col min="11774" max="11774" width="0" style="49" hidden="1" customWidth="1"/>
    <col min="11775" max="11775" width="20.5703125" style="49" customWidth="1"/>
    <col min="11776" max="11782" width="0" style="49" hidden="1" customWidth="1"/>
    <col min="11783" max="11783" width="18.140625" style="49" customWidth="1"/>
    <col min="11784" max="11784" width="16.28515625" style="49" customWidth="1"/>
    <col min="11785" max="11785" width="11.140625" style="49" customWidth="1"/>
    <col min="11786" max="11786" width="9.140625" style="49"/>
    <col min="11787" max="11787" width="15.7109375" style="49" customWidth="1"/>
    <col min="11788" max="11788" width="9.140625" style="49"/>
    <col min="11789" max="11789" width="12.28515625" style="49" customWidth="1"/>
    <col min="11790" max="12026" width="9.140625" style="49"/>
    <col min="12027" max="12027" width="7.140625" style="49" customWidth="1"/>
    <col min="12028" max="12028" width="10.85546875" style="49" customWidth="1"/>
    <col min="12029" max="12029" width="46.42578125" style="49" customWidth="1"/>
    <col min="12030" max="12030" width="0" style="49" hidden="1" customWidth="1"/>
    <col min="12031" max="12031" width="20.5703125" style="49" customWidth="1"/>
    <col min="12032" max="12038" width="0" style="49" hidden="1" customWidth="1"/>
    <col min="12039" max="12039" width="18.140625" style="49" customWidth="1"/>
    <col min="12040" max="12040" width="16.28515625" style="49" customWidth="1"/>
    <col min="12041" max="12041" width="11.140625" style="49" customWidth="1"/>
    <col min="12042" max="12042" width="9.140625" style="49"/>
    <col min="12043" max="12043" width="15.7109375" style="49" customWidth="1"/>
    <col min="12044" max="12044" width="9.140625" style="49"/>
    <col min="12045" max="12045" width="12.28515625" style="49" customWidth="1"/>
    <col min="12046" max="12282" width="9.140625" style="49"/>
    <col min="12283" max="12283" width="7.140625" style="49" customWidth="1"/>
    <col min="12284" max="12284" width="10.85546875" style="49" customWidth="1"/>
    <col min="12285" max="12285" width="46.42578125" style="49" customWidth="1"/>
    <col min="12286" max="12286" width="0" style="49" hidden="1" customWidth="1"/>
    <col min="12287" max="12287" width="20.5703125" style="49" customWidth="1"/>
    <col min="12288" max="12294" width="0" style="49" hidden="1" customWidth="1"/>
    <col min="12295" max="12295" width="18.140625" style="49" customWidth="1"/>
    <col min="12296" max="12296" width="16.28515625" style="49" customWidth="1"/>
    <col min="12297" max="12297" width="11.140625" style="49" customWidth="1"/>
    <col min="12298" max="12298" width="9.140625" style="49"/>
    <col min="12299" max="12299" width="15.7109375" style="49" customWidth="1"/>
    <col min="12300" max="12300" width="9.140625" style="49"/>
    <col min="12301" max="12301" width="12.28515625" style="49" customWidth="1"/>
    <col min="12302" max="12538" width="9.140625" style="49"/>
    <col min="12539" max="12539" width="7.140625" style="49" customWidth="1"/>
    <col min="12540" max="12540" width="10.85546875" style="49" customWidth="1"/>
    <col min="12541" max="12541" width="46.42578125" style="49" customWidth="1"/>
    <col min="12542" max="12542" width="0" style="49" hidden="1" customWidth="1"/>
    <col min="12543" max="12543" width="20.5703125" style="49" customWidth="1"/>
    <col min="12544" max="12550" width="0" style="49" hidden="1" customWidth="1"/>
    <col min="12551" max="12551" width="18.140625" style="49" customWidth="1"/>
    <col min="12552" max="12552" width="16.28515625" style="49" customWidth="1"/>
    <col min="12553" max="12553" width="11.140625" style="49" customWidth="1"/>
    <col min="12554" max="12554" width="9.140625" style="49"/>
    <col min="12555" max="12555" width="15.7109375" style="49" customWidth="1"/>
    <col min="12556" max="12556" width="9.140625" style="49"/>
    <col min="12557" max="12557" width="12.28515625" style="49" customWidth="1"/>
    <col min="12558" max="12794" width="9.140625" style="49"/>
    <col min="12795" max="12795" width="7.140625" style="49" customWidth="1"/>
    <col min="12796" max="12796" width="10.85546875" style="49" customWidth="1"/>
    <col min="12797" max="12797" width="46.42578125" style="49" customWidth="1"/>
    <col min="12798" max="12798" width="0" style="49" hidden="1" customWidth="1"/>
    <col min="12799" max="12799" width="20.5703125" style="49" customWidth="1"/>
    <col min="12800" max="12806" width="0" style="49" hidden="1" customWidth="1"/>
    <col min="12807" max="12807" width="18.140625" style="49" customWidth="1"/>
    <col min="12808" max="12808" width="16.28515625" style="49" customWidth="1"/>
    <col min="12809" max="12809" width="11.140625" style="49" customWidth="1"/>
    <col min="12810" max="12810" width="9.140625" style="49"/>
    <col min="12811" max="12811" width="15.7109375" style="49" customWidth="1"/>
    <col min="12812" max="12812" width="9.140625" style="49"/>
    <col min="12813" max="12813" width="12.28515625" style="49" customWidth="1"/>
    <col min="12814" max="13050" width="9.140625" style="49"/>
    <col min="13051" max="13051" width="7.140625" style="49" customWidth="1"/>
    <col min="13052" max="13052" width="10.85546875" style="49" customWidth="1"/>
    <col min="13053" max="13053" width="46.42578125" style="49" customWidth="1"/>
    <col min="13054" max="13054" width="0" style="49" hidden="1" customWidth="1"/>
    <col min="13055" max="13055" width="20.5703125" style="49" customWidth="1"/>
    <col min="13056" max="13062" width="0" style="49" hidden="1" customWidth="1"/>
    <col min="13063" max="13063" width="18.140625" style="49" customWidth="1"/>
    <col min="13064" max="13064" width="16.28515625" style="49" customWidth="1"/>
    <col min="13065" max="13065" width="11.140625" style="49" customWidth="1"/>
    <col min="13066" max="13066" width="9.140625" style="49"/>
    <col min="13067" max="13067" width="15.7109375" style="49" customWidth="1"/>
    <col min="13068" max="13068" width="9.140625" style="49"/>
    <col min="13069" max="13069" width="12.28515625" style="49" customWidth="1"/>
    <col min="13070" max="13306" width="9.140625" style="49"/>
    <col min="13307" max="13307" width="7.140625" style="49" customWidth="1"/>
    <col min="13308" max="13308" width="10.85546875" style="49" customWidth="1"/>
    <col min="13309" max="13309" width="46.42578125" style="49" customWidth="1"/>
    <col min="13310" max="13310" width="0" style="49" hidden="1" customWidth="1"/>
    <col min="13311" max="13311" width="20.5703125" style="49" customWidth="1"/>
    <col min="13312" max="13318" width="0" style="49" hidden="1" customWidth="1"/>
    <col min="13319" max="13319" width="18.140625" style="49" customWidth="1"/>
    <col min="13320" max="13320" width="16.28515625" style="49" customWidth="1"/>
    <col min="13321" max="13321" width="11.140625" style="49" customWidth="1"/>
    <col min="13322" max="13322" width="9.140625" style="49"/>
    <col min="13323" max="13323" width="15.7109375" style="49" customWidth="1"/>
    <col min="13324" max="13324" width="9.140625" style="49"/>
    <col min="13325" max="13325" width="12.28515625" style="49" customWidth="1"/>
    <col min="13326" max="13562" width="9.140625" style="49"/>
    <col min="13563" max="13563" width="7.140625" style="49" customWidth="1"/>
    <col min="13564" max="13564" width="10.85546875" style="49" customWidth="1"/>
    <col min="13565" max="13565" width="46.42578125" style="49" customWidth="1"/>
    <col min="13566" max="13566" width="0" style="49" hidden="1" customWidth="1"/>
    <col min="13567" max="13567" width="20.5703125" style="49" customWidth="1"/>
    <col min="13568" max="13574" width="0" style="49" hidden="1" customWidth="1"/>
    <col min="13575" max="13575" width="18.140625" style="49" customWidth="1"/>
    <col min="13576" max="13576" width="16.28515625" style="49" customWidth="1"/>
    <col min="13577" max="13577" width="11.140625" style="49" customWidth="1"/>
    <col min="13578" max="13578" width="9.140625" style="49"/>
    <col min="13579" max="13579" width="15.7109375" style="49" customWidth="1"/>
    <col min="13580" max="13580" width="9.140625" style="49"/>
    <col min="13581" max="13581" width="12.28515625" style="49" customWidth="1"/>
    <col min="13582" max="13818" width="9.140625" style="49"/>
    <col min="13819" max="13819" width="7.140625" style="49" customWidth="1"/>
    <col min="13820" max="13820" width="10.85546875" style="49" customWidth="1"/>
    <col min="13821" max="13821" width="46.42578125" style="49" customWidth="1"/>
    <col min="13822" max="13822" width="0" style="49" hidden="1" customWidth="1"/>
    <col min="13823" max="13823" width="20.5703125" style="49" customWidth="1"/>
    <col min="13824" max="13830" width="0" style="49" hidden="1" customWidth="1"/>
    <col min="13831" max="13831" width="18.140625" style="49" customWidth="1"/>
    <col min="13832" max="13832" width="16.28515625" style="49" customWidth="1"/>
    <col min="13833" max="13833" width="11.140625" style="49" customWidth="1"/>
    <col min="13834" max="13834" width="9.140625" style="49"/>
    <col min="13835" max="13835" width="15.7109375" style="49" customWidth="1"/>
    <col min="13836" max="13836" width="9.140625" style="49"/>
    <col min="13837" max="13837" width="12.28515625" style="49" customWidth="1"/>
    <col min="13838" max="14074" width="9.140625" style="49"/>
    <col min="14075" max="14075" width="7.140625" style="49" customWidth="1"/>
    <col min="14076" max="14076" width="10.85546875" style="49" customWidth="1"/>
    <col min="14077" max="14077" width="46.42578125" style="49" customWidth="1"/>
    <col min="14078" max="14078" width="0" style="49" hidden="1" customWidth="1"/>
    <col min="14079" max="14079" width="20.5703125" style="49" customWidth="1"/>
    <col min="14080" max="14086" width="0" style="49" hidden="1" customWidth="1"/>
    <col min="14087" max="14087" width="18.140625" style="49" customWidth="1"/>
    <col min="14088" max="14088" width="16.28515625" style="49" customWidth="1"/>
    <col min="14089" max="14089" width="11.140625" style="49" customWidth="1"/>
    <col min="14090" max="14090" width="9.140625" style="49"/>
    <col min="14091" max="14091" width="15.7109375" style="49" customWidth="1"/>
    <col min="14092" max="14092" width="9.140625" style="49"/>
    <col min="14093" max="14093" width="12.28515625" style="49" customWidth="1"/>
    <col min="14094" max="14330" width="9.140625" style="49"/>
    <col min="14331" max="14331" width="7.140625" style="49" customWidth="1"/>
    <col min="14332" max="14332" width="10.85546875" style="49" customWidth="1"/>
    <col min="14333" max="14333" width="46.42578125" style="49" customWidth="1"/>
    <col min="14334" max="14334" width="0" style="49" hidden="1" customWidth="1"/>
    <col min="14335" max="14335" width="20.5703125" style="49" customWidth="1"/>
    <col min="14336" max="14342" width="0" style="49" hidden="1" customWidth="1"/>
    <col min="14343" max="14343" width="18.140625" style="49" customWidth="1"/>
    <col min="14344" max="14344" width="16.28515625" style="49" customWidth="1"/>
    <col min="14345" max="14345" width="11.140625" style="49" customWidth="1"/>
    <col min="14346" max="14346" width="9.140625" style="49"/>
    <col min="14347" max="14347" width="15.7109375" style="49" customWidth="1"/>
    <col min="14348" max="14348" width="9.140625" style="49"/>
    <col min="14349" max="14349" width="12.28515625" style="49" customWidth="1"/>
    <col min="14350" max="14586" width="9.140625" style="49"/>
    <col min="14587" max="14587" width="7.140625" style="49" customWidth="1"/>
    <col min="14588" max="14588" width="10.85546875" style="49" customWidth="1"/>
    <col min="14589" max="14589" width="46.42578125" style="49" customWidth="1"/>
    <col min="14590" max="14590" width="0" style="49" hidden="1" customWidth="1"/>
    <col min="14591" max="14591" width="20.5703125" style="49" customWidth="1"/>
    <col min="14592" max="14598" width="0" style="49" hidden="1" customWidth="1"/>
    <col min="14599" max="14599" width="18.140625" style="49" customWidth="1"/>
    <col min="14600" max="14600" width="16.28515625" style="49" customWidth="1"/>
    <col min="14601" max="14601" width="11.140625" style="49" customWidth="1"/>
    <col min="14602" max="14602" width="9.140625" style="49"/>
    <col min="14603" max="14603" width="15.7109375" style="49" customWidth="1"/>
    <col min="14604" max="14604" width="9.140625" style="49"/>
    <col min="14605" max="14605" width="12.28515625" style="49" customWidth="1"/>
    <col min="14606" max="14842" width="9.140625" style="49"/>
    <col min="14843" max="14843" width="7.140625" style="49" customWidth="1"/>
    <col min="14844" max="14844" width="10.85546875" style="49" customWidth="1"/>
    <col min="14845" max="14845" width="46.42578125" style="49" customWidth="1"/>
    <col min="14846" max="14846" width="0" style="49" hidden="1" customWidth="1"/>
    <col min="14847" max="14847" width="20.5703125" style="49" customWidth="1"/>
    <col min="14848" max="14854" width="0" style="49" hidden="1" customWidth="1"/>
    <col min="14855" max="14855" width="18.140625" style="49" customWidth="1"/>
    <col min="14856" max="14856" width="16.28515625" style="49" customWidth="1"/>
    <col min="14857" max="14857" width="11.140625" style="49" customWidth="1"/>
    <col min="14858" max="14858" width="9.140625" style="49"/>
    <col min="14859" max="14859" width="15.7109375" style="49" customWidth="1"/>
    <col min="14860" max="14860" width="9.140625" style="49"/>
    <col min="14861" max="14861" width="12.28515625" style="49" customWidth="1"/>
    <col min="14862" max="15098" width="9.140625" style="49"/>
    <col min="15099" max="15099" width="7.140625" style="49" customWidth="1"/>
    <col min="15100" max="15100" width="10.85546875" style="49" customWidth="1"/>
    <col min="15101" max="15101" width="46.42578125" style="49" customWidth="1"/>
    <col min="15102" max="15102" width="0" style="49" hidden="1" customWidth="1"/>
    <col min="15103" max="15103" width="20.5703125" style="49" customWidth="1"/>
    <col min="15104" max="15110" width="0" style="49" hidden="1" customWidth="1"/>
    <col min="15111" max="15111" width="18.140625" style="49" customWidth="1"/>
    <col min="15112" max="15112" width="16.28515625" style="49" customWidth="1"/>
    <col min="15113" max="15113" width="11.140625" style="49" customWidth="1"/>
    <col min="15114" max="15114" width="9.140625" style="49"/>
    <col min="15115" max="15115" width="15.7109375" style="49" customWidth="1"/>
    <col min="15116" max="15116" width="9.140625" style="49"/>
    <col min="15117" max="15117" width="12.28515625" style="49" customWidth="1"/>
    <col min="15118" max="15354" width="9.140625" style="49"/>
    <col min="15355" max="15355" width="7.140625" style="49" customWidth="1"/>
    <col min="15356" max="15356" width="10.85546875" style="49" customWidth="1"/>
    <col min="15357" max="15357" width="46.42578125" style="49" customWidth="1"/>
    <col min="15358" max="15358" width="0" style="49" hidden="1" customWidth="1"/>
    <col min="15359" max="15359" width="20.5703125" style="49" customWidth="1"/>
    <col min="15360" max="15366" width="0" style="49" hidden="1" customWidth="1"/>
    <col min="15367" max="15367" width="18.140625" style="49" customWidth="1"/>
    <col min="15368" max="15368" width="16.28515625" style="49" customWidth="1"/>
    <col min="15369" max="15369" width="11.140625" style="49" customWidth="1"/>
    <col min="15370" max="15370" width="9.140625" style="49"/>
    <col min="15371" max="15371" width="15.7109375" style="49" customWidth="1"/>
    <col min="15372" max="15372" width="9.140625" style="49"/>
    <col min="15373" max="15373" width="12.28515625" style="49" customWidth="1"/>
    <col min="15374" max="15610" width="9.140625" style="49"/>
    <col min="15611" max="15611" width="7.140625" style="49" customWidth="1"/>
    <col min="15612" max="15612" width="10.85546875" style="49" customWidth="1"/>
    <col min="15613" max="15613" width="46.42578125" style="49" customWidth="1"/>
    <col min="15614" max="15614" width="0" style="49" hidden="1" customWidth="1"/>
    <col min="15615" max="15615" width="20.5703125" style="49" customWidth="1"/>
    <col min="15616" max="15622" width="0" style="49" hidden="1" customWidth="1"/>
    <col min="15623" max="15623" width="18.140625" style="49" customWidth="1"/>
    <col min="15624" max="15624" width="16.28515625" style="49" customWidth="1"/>
    <col min="15625" max="15625" width="11.140625" style="49" customWidth="1"/>
    <col min="15626" max="15626" width="9.140625" style="49"/>
    <col min="15627" max="15627" width="15.7109375" style="49" customWidth="1"/>
    <col min="15628" max="15628" width="9.140625" style="49"/>
    <col min="15629" max="15629" width="12.28515625" style="49" customWidth="1"/>
    <col min="15630" max="15866" width="9.140625" style="49"/>
    <col min="15867" max="15867" width="7.140625" style="49" customWidth="1"/>
    <col min="15868" max="15868" width="10.85546875" style="49" customWidth="1"/>
    <col min="15869" max="15869" width="46.42578125" style="49" customWidth="1"/>
    <col min="15870" max="15870" width="0" style="49" hidden="1" customWidth="1"/>
    <col min="15871" max="15871" width="20.5703125" style="49" customWidth="1"/>
    <col min="15872" max="15878" width="0" style="49" hidden="1" customWidth="1"/>
    <col min="15879" max="15879" width="18.140625" style="49" customWidth="1"/>
    <col min="15880" max="15880" width="16.28515625" style="49" customWidth="1"/>
    <col min="15881" max="15881" width="11.140625" style="49" customWidth="1"/>
    <col min="15882" max="15882" width="9.140625" style="49"/>
    <col min="15883" max="15883" width="15.7109375" style="49" customWidth="1"/>
    <col min="15884" max="15884" width="9.140625" style="49"/>
    <col min="15885" max="15885" width="12.28515625" style="49" customWidth="1"/>
    <col min="15886" max="16122" width="9.140625" style="49"/>
    <col min="16123" max="16123" width="7.140625" style="49" customWidth="1"/>
    <col min="16124" max="16124" width="10.85546875" style="49" customWidth="1"/>
    <col min="16125" max="16125" width="46.42578125" style="49" customWidth="1"/>
    <col min="16126" max="16126" width="0" style="49" hidden="1" customWidth="1"/>
    <col min="16127" max="16127" width="20.5703125" style="49" customWidth="1"/>
    <col min="16128" max="16134" width="0" style="49" hidden="1" customWidth="1"/>
    <col min="16135" max="16135" width="18.140625" style="49" customWidth="1"/>
    <col min="16136" max="16136" width="16.28515625" style="49" customWidth="1"/>
    <col min="16137" max="16137" width="11.140625" style="49" customWidth="1"/>
    <col min="16138" max="16138" width="9.140625" style="49"/>
    <col min="16139" max="16139" width="15.7109375" style="49" customWidth="1"/>
    <col min="16140" max="16140" width="9.140625" style="49"/>
    <col min="16141" max="16141" width="12.28515625" style="49" customWidth="1"/>
    <col min="16142" max="16384" width="9.140625" style="49"/>
  </cols>
  <sheetData>
    <row r="1" spans="1:14" ht="62.25" customHeight="1">
      <c r="A1" s="102" t="s">
        <v>85</v>
      </c>
      <c r="B1" s="102"/>
      <c r="C1" s="102"/>
      <c r="D1" s="102"/>
      <c r="E1" s="102"/>
      <c r="F1" s="102"/>
      <c r="G1" s="102"/>
      <c r="H1" s="102"/>
      <c r="I1" s="102"/>
    </row>
    <row r="2" spans="1:14" ht="18.75" customHeight="1">
      <c r="A2" s="103"/>
      <c r="B2" s="103"/>
      <c r="C2" s="103"/>
      <c r="D2" s="103"/>
      <c r="E2" s="103"/>
      <c r="F2" s="103"/>
      <c r="G2" s="103"/>
      <c r="H2" s="103"/>
      <c r="I2" s="103"/>
    </row>
    <row r="3" spans="1:14" ht="16.5">
      <c r="A3" s="101" t="s">
        <v>51</v>
      </c>
      <c r="B3" s="104" t="s">
        <v>52</v>
      </c>
      <c r="C3" s="101" t="s">
        <v>53</v>
      </c>
      <c r="D3" s="50" t="s">
        <v>54</v>
      </c>
      <c r="E3" s="104" t="s">
        <v>55</v>
      </c>
      <c r="F3" s="105" t="s">
        <v>56</v>
      </c>
      <c r="G3" s="105"/>
      <c r="H3" s="105"/>
      <c r="I3" s="101" t="s">
        <v>2</v>
      </c>
    </row>
    <row r="4" spans="1:14" ht="66">
      <c r="A4" s="101"/>
      <c r="B4" s="104"/>
      <c r="C4" s="101"/>
      <c r="D4" s="52" t="s">
        <v>57</v>
      </c>
      <c r="E4" s="104"/>
      <c r="F4" s="53" t="s">
        <v>80</v>
      </c>
      <c r="G4" s="53" t="s">
        <v>81</v>
      </c>
      <c r="H4" s="53" t="s">
        <v>58</v>
      </c>
      <c r="I4" s="101"/>
    </row>
    <row r="5" spans="1:14" s="59" customFormat="1" ht="18.75">
      <c r="A5" s="54" t="s">
        <v>59</v>
      </c>
      <c r="B5" s="54"/>
      <c r="C5" s="55" t="s">
        <v>60</v>
      </c>
      <c r="D5" s="56"/>
      <c r="E5" s="57">
        <f>SUM(E6:E10)</f>
        <v>15219</v>
      </c>
      <c r="F5" s="57">
        <f t="shared" ref="F5:H5" si="0">SUM(F6:F10)</f>
        <v>15219</v>
      </c>
      <c r="G5" s="57">
        <f t="shared" si="0"/>
        <v>0</v>
      </c>
      <c r="H5" s="57">
        <f t="shared" si="0"/>
        <v>0</v>
      </c>
      <c r="I5" s="58"/>
      <c r="M5" s="60"/>
    </row>
    <row r="6" spans="1:14" ht="18.75">
      <c r="A6" s="61"/>
      <c r="B6" s="62" t="s">
        <v>61</v>
      </c>
      <c r="C6" s="63" t="s">
        <v>62</v>
      </c>
      <c r="D6" s="64" t="s">
        <v>63</v>
      </c>
      <c r="E6" s="65">
        <v>3670</v>
      </c>
      <c r="F6" s="65">
        <f>+E6</f>
        <v>3670</v>
      </c>
      <c r="G6" s="65">
        <v>0</v>
      </c>
      <c r="H6" s="65">
        <f>+E6-F6</f>
        <v>0</v>
      </c>
      <c r="I6" s="51"/>
      <c r="N6" s="67"/>
    </row>
    <row r="7" spans="1:14" ht="18.75">
      <c r="A7" s="61"/>
      <c r="B7" s="68" t="s">
        <v>64</v>
      </c>
      <c r="C7" s="69" t="s">
        <v>62</v>
      </c>
      <c r="D7" s="70" t="s">
        <v>65</v>
      </c>
      <c r="E7" s="71">
        <v>3640</v>
      </c>
      <c r="F7" s="71">
        <f>+E7</f>
        <v>3640</v>
      </c>
      <c r="G7" s="71">
        <v>0</v>
      </c>
      <c r="H7" s="71">
        <v>0</v>
      </c>
      <c r="I7" s="72"/>
    </row>
    <row r="8" spans="1:14" ht="18.75">
      <c r="A8" s="73"/>
      <c r="B8" s="68" t="s">
        <v>66</v>
      </c>
      <c r="C8" s="69" t="s">
        <v>62</v>
      </c>
      <c r="D8" s="70" t="s">
        <v>67</v>
      </c>
      <c r="E8" s="71">
        <v>3670</v>
      </c>
      <c r="F8" s="71">
        <f>+E8</f>
        <v>3670</v>
      </c>
      <c r="G8" s="71">
        <v>0</v>
      </c>
      <c r="H8" s="71">
        <f>+E8-F8</f>
        <v>0</v>
      </c>
      <c r="I8" s="72"/>
    </row>
    <row r="9" spans="1:14" ht="18.75">
      <c r="A9" s="73"/>
      <c r="B9" s="68" t="s">
        <v>68</v>
      </c>
      <c r="C9" s="69" t="s">
        <v>62</v>
      </c>
      <c r="D9" s="70" t="s">
        <v>69</v>
      </c>
      <c r="E9" s="71">
        <v>2609</v>
      </c>
      <c r="F9" s="71">
        <f>+E9</f>
        <v>2609</v>
      </c>
      <c r="G9" s="71">
        <v>0</v>
      </c>
      <c r="H9" s="71">
        <f>+E9-F9</f>
        <v>0</v>
      </c>
      <c r="I9" s="72"/>
    </row>
    <row r="10" spans="1:14" ht="18.75">
      <c r="A10" s="73"/>
      <c r="B10" s="62" t="s">
        <v>70</v>
      </c>
      <c r="C10" s="63" t="s">
        <v>62</v>
      </c>
      <c r="D10" s="64" t="s">
        <v>71</v>
      </c>
      <c r="E10" s="65">
        <v>1630</v>
      </c>
      <c r="F10" s="65">
        <f>+E10</f>
        <v>1630</v>
      </c>
      <c r="G10" s="65">
        <v>0</v>
      </c>
      <c r="H10" s="65">
        <f>+E10-F10</f>
        <v>0</v>
      </c>
      <c r="I10" s="51"/>
    </row>
    <row r="11" spans="1:14" s="59" customFormat="1" ht="18.75">
      <c r="A11" s="54" t="s">
        <v>72</v>
      </c>
      <c r="B11" s="54"/>
      <c r="C11" s="74" t="s">
        <v>73</v>
      </c>
      <c r="D11" s="57"/>
      <c r="E11" s="57">
        <f>+E12</f>
        <v>909</v>
      </c>
      <c r="F11" s="57">
        <f>+F12</f>
        <v>909</v>
      </c>
      <c r="G11" s="57">
        <v>0</v>
      </c>
      <c r="H11" s="57">
        <f t="shared" ref="H11" si="1">+H12</f>
        <v>0</v>
      </c>
      <c r="I11" s="58"/>
      <c r="K11" s="60"/>
    </row>
    <row r="12" spans="1:14" ht="18.75">
      <c r="A12" s="73"/>
      <c r="B12" s="62" t="s">
        <v>74</v>
      </c>
      <c r="C12" s="63" t="s">
        <v>75</v>
      </c>
      <c r="D12" s="66"/>
      <c r="E12" s="65">
        <v>909</v>
      </c>
      <c r="F12" s="65">
        <f>+E12</f>
        <v>909</v>
      </c>
      <c r="G12" s="65">
        <v>0</v>
      </c>
      <c r="H12" s="65">
        <f>+E12-F12</f>
        <v>0</v>
      </c>
      <c r="I12" s="51"/>
      <c r="K12" s="67"/>
    </row>
    <row r="13" spans="1:14" s="59" customFormat="1" ht="37.5">
      <c r="A13" s="57" t="s">
        <v>76</v>
      </c>
      <c r="B13" s="74" t="s">
        <v>77</v>
      </c>
      <c r="C13" s="75" t="s">
        <v>78</v>
      </c>
      <c r="D13" s="74"/>
      <c r="E13" s="57">
        <v>28806</v>
      </c>
      <c r="F13" s="57">
        <v>27258</v>
      </c>
      <c r="G13" s="57">
        <f>E13-F13</f>
        <v>1548</v>
      </c>
      <c r="H13" s="57">
        <v>0</v>
      </c>
      <c r="I13" s="58"/>
      <c r="L13" s="60"/>
    </row>
    <row r="14" spans="1:14" s="59" customFormat="1" ht="18.75">
      <c r="A14" s="54"/>
      <c r="B14" s="54"/>
      <c r="C14" s="76" t="s">
        <v>79</v>
      </c>
      <c r="D14" s="56"/>
      <c r="E14" s="57">
        <f>+E5+E11+E13</f>
        <v>44934</v>
      </c>
      <c r="F14" s="57">
        <f t="shared" ref="F14" si="2">+F5+F11+F13</f>
        <v>43386</v>
      </c>
      <c r="G14" s="57">
        <f>+E14-F14</f>
        <v>1548</v>
      </c>
      <c r="H14" s="57">
        <f>+H13+H5</f>
        <v>0</v>
      </c>
      <c r="I14" s="58"/>
      <c r="K14" s="60"/>
    </row>
    <row r="16" spans="1:14">
      <c r="H16" s="67"/>
    </row>
    <row r="17" spans="5:14">
      <c r="E17" s="67"/>
      <c r="F17" s="67"/>
      <c r="G17" s="67"/>
      <c r="H17" s="67"/>
    </row>
    <row r="18" spans="5:14">
      <c r="H18" s="67"/>
    </row>
    <row r="19" spans="5:14">
      <c r="F19" s="78"/>
      <c r="G19" s="78"/>
    </row>
    <row r="20" spans="5:14">
      <c r="F20" s="79"/>
      <c r="G20" s="79"/>
    </row>
    <row r="21" spans="5:14">
      <c r="F21" s="80"/>
      <c r="G21" s="80"/>
    </row>
    <row r="23" spans="5:14">
      <c r="E23" s="67"/>
      <c r="F23" s="80"/>
      <c r="G23" s="80"/>
      <c r="N23" s="81"/>
    </row>
    <row r="25" spans="5:14">
      <c r="E25" s="67"/>
    </row>
    <row r="26" spans="5:14">
      <c r="E26" s="67"/>
    </row>
    <row r="27" spans="5:14">
      <c r="E27" s="67"/>
    </row>
    <row r="28" spans="5:14">
      <c r="E28" s="67"/>
    </row>
  </sheetData>
  <mergeCells count="7">
    <mergeCell ref="I3:I4"/>
    <mergeCell ref="A1:I2"/>
    <mergeCell ref="A3:A4"/>
    <mergeCell ref="B3:B4"/>
    <mergeCell ref="C3:C4"/>
    <mergeCell ref="E3:E4"/>
    <mergeCell ref="F3:H3"/>
  </mergeCells>
  <pageMargins left="0.9055118110236221" right="0.70866141732283472" top="0.94488188976377963" bottom="0.74803149606299213" header="0.31496062992125984" footer="0.31496062992125984"/>
  <pageSetup paperSize="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27"/>
  <sheetViews>
    <sheetView workbookViewId="0">
      <selection activeCell="AA18" sqref="AA18"/>
    </sheetView>
  </sheetViews>
  <sheetFormatPr defaultRowHeight="15"/>
  <cols>
    <col min="4" max="4" width="8.7109375" bestFit="1" customWidth="1"/>
    <col min="5" max="5" width="6.5703125" bestFit="1" customWidth="1"/>
    <col min="6" max="7" width="8.7109375" bestFit="1" customWidth="1"/>
    <col min="8" max="9" width="7.85546875" bestFit="1" customWidth="1"/>
    <col min="10" max="11" width="6.5703125" bestFit="1" customWidth="1"/>
    <col min="17" max="17" width="10.140625" bestFit="1" customWidth="1"/>
    <col min="18" max="18" width="6.5703125" bestFit="1" customWidth="1"/>
    <col min="19" max="20" width="8.7109375" bestFit="1" customWidth="1"/>
    <col min="21" max="21" width="7.85546875" bestFit="1" customWidth="1"/>
    <col min="22" max="23" width="6.5703125" bestFit="1" customWidth="1"/>
    <col min="24" max="24" width="3.7109375" bestFit="1" customWidth="1"/>
  </cols>
  <sheetData>
    <row r="1" spans="1:27">
      <c r="A1" s="112" t="s">
        <v>25</v>
      </c>
      <c r="B1" s="112"/>
      <c r="C1" s="112"/>
      <c r="D1" s="4">
        <v>8133.0000000000009</v>
      </c>
      <c r="E1" s="4">
        <v>224.1</v>
      </c>
      <c r="F1" s="4">
        <v>8357.1</v>
      </c>
      <c r="G1" s="4">
        <v>7055.7000000000007</v>
      </c>
      <c r="H1" s="4">
        <v>1077.3</v>
      </c>
      <c r="I1" s="4">
        <v>0</v>
      </c>
      <c r="J1" s="4">
        <v>0</v>
      </c>
      <c r="K1" s="4">
        <v>0</v>
      </c>
      <c r="L1" s="3"/>
      <c r="N1" s="112" t="s">
        <v>25</v>
      </c>
      <c r="O1" s="112"/>
      <c r="P1" s="112"/>
      <c r="Q1" s="4">
        <v>8097.7000000000007</v>
      </c>
      <c r="R1" s="4">
        <v>224.1</v>
      </c>
      <c r="S1" s="4">
        <v>8321.8000000000011</v>
      </c>
      <c r="T1" s="4">
        <v>7020.4000000000005</v>
      </c>
      <c r="U1" s="4">
        <v>1077.3</v>
      </c>
      <c r="V1" s="4">
        <v>0</v>
      </c>
      <c r="W1" s="4">
        <v>0</v>
      </c>
      <c r="X1" s="4">
        <v>0</v>
      </c>
      <c r="Y1" s="3"/>
      <c r="AA1" s="6">
        <f>D1-Q1</f>
        <v>35.300000000000182</v>
      </c>
    </row>
    <row r="2" spans="1:27">
      <c r="A2" s="112" t="s">
        <v>27</v>
      </c>
      <c r="B2" s="112"/>
      <c r="C2" s="112"/>
      <c r="D2" s="4">
        <v>11717.299999999997</v>
      </c>
      <c r="E2" s="4">
        <v>68.900000000000006</v>
      </c>
      <c r="F2" s="4">
        <v>11786.199999999997</v>
      </c>
      <c r="G2" s="4">
        <v>8942.5</v>
      </c>
      <c r="H2" s="4">
        <v>2592.5</v>
      </c>
      <c r="I2" s="4">
        <v>0</v>
      </c>
      <c r="J2" s="4">
        <v>0</v>
      </c>
      <c r="K2" s="4">
        <v>182.3</v>
      </c>
      <c r="L2" s="3"/>
      <c r="N2" s="112" t="s">
        <v>27</v>
      </c>
      <c r="O2" s="112"/>
      <c r="P2" s="112"/>
      <c r="Q2" s="4">
        <v>10952.799999999997</v>
      </c>
      <c r="R2" s="4">
        <v>68.900000000000006</v>
      </c>
      <c r="S2" s="4">
        <v>11021.699999999997</v>
      </c>
      <c r="T2" s="4">
        <v>8585.1</v>
      </c>
      <c r="U2" s="4">
        <v>2367.6999999999998</v>
      </c>
      <c r="V2" s="4">
        <v>0</v>
      </c>
      <c r="W2" s="4">
        <v>0</v>
      </c>
      <c r="X2" s="4">
        <v>0</v>
      </c>
      <c r="Y2" s="3"/>
      <c r="AA2" s="6">
        <f t="shared" ref="AA2:AA18" si="0">D2-Q2</f>
        <v>764.5</v>
      </c>
    </row>
    <row r="3" spans="1:27">
      <c r="A3" s="112" t="s">
        <v>30</v>
      </c>
      <c r="B3" s="112"/>
      <c r="C3" s="112"/>
      <c r="D3" s="4">
        <v>2629.7000000000003</v>
      </c>
      <c r="E3" s="4">
        <v>0</v>
      </c>
      <c r="F3" s="4">
        <v>2629.7000000000003</v>
      </c>
      <c r="G3" s="4">
        <v>2320.7999999999997</v>
      </c>
      <c r="H3" s="4">
        <v>308.90000000000003</v>
      </c>
      <c r="I3" s="4">
        <v>0</v>
      </c>
      <c r="J3" s="4">
        <v>0</v>
      </c>
      <c r="K3" s="4">
        <v>0</v>
      </c>
      <c r="L3" s="3"/>
      <c r="N3" s="112" t="s">
        <v>30</v>
      </c>
      <c r="O3" s="112"/>
      <c r="P3" s="112"/>
      <c r="Q3" s="4">
        <v>2545</v>
      </c>
      <c r="R3" s="4">
        <v>0</v>
      </c>
      <c r="S3" s="4">
        <v>2545</v>
      </c>
      <c r="T3" s="4">
        <v>2304.8999999999996</v>
      </c>
      <c r="U3" s="4">
        <v>240.10000000000002</v>
      </c>
      <c r="V3" s="4">
        <v>0</v>
      </c>
      <c r="W3" s="4">
        <v>0</v>
      </c>
      <c r="X3" s="4">
        <v>0</v>
      </c>
      <c r="Y3" s="3"/>
      <c r="AA3" s="6">
        <f t="shared" si="0"/>
        <v>84.700000000000273</v>
      </c>
    </row>
    <row r="4" spans="1:27">
      <c r="A4" s="112" t="s">
        <v>31</v>
      </c>
      <c r="B4" s="112"/>
      <c r="C4" s="112"/>
      <c r="D4" s="4">
        <v>1125</v>
      </c>
      <c r="E4" s="4">
        <v>0</v>
      </c>
      <c r="F4" s="4">
        <v>1125</v>
      </c>
      <c r="G4" s="4">
        <v>384.4</v>
      </c>
      <c r="H4" s="4">
        <v>149.80000000000001</v>
      </c>
      <c r="I4" s="4">
        <v>590.80000000000007</v>
      </c>
      <c r="J4" s="4">
        <v>0</v>
      </c>
      <c r="K4" s="4">
        <v>0</v>
      </c>
      <c r="L4" s="3"/>
      <c r="N4" s="112" t="s">
        <v>31</v>
      </c>
      <c r="O4" s="112"/>
      <c r="P4" s="112"/>
      <c r="Q4" s="4">
        <v>1125</v>
      </c>
      <c r="R4" s="4">
        <v>0</v>
      </c>
      <c r="S4" s="4">
        <v>1125</v>
      </c>
      <c r="T4" s="4">
        <v>384.4</v>
      </c>
      <c r="U4" s="4">
        <v>149.80000000000001</v>
      </c>
      <c r="V4" s="4">
        <v>590.80000000000007</v>
      </c>
      <c r="W4" s="4">
        <v>0</v>
      </c>
      <c r="X4" s="4">
        <v>0</v>
      </c>
      <c r="Y4" s="3"/>
      <c r="AA4" s="6">
        <f t="shared" si="0"/>
        <v>0</v>
      </c>
    </row>
    <row r="5" spans="1:27">
      <c r="A5" s="112" t="s">
        <v>32</v>
      </c>
      <c r="B5" s="112"/>
      <c r="C5" s="112"/>
      <c r="D5" s="4">
        <v>6457.8000000000011</v>
      </c>
      <c r="E5" s="4">
        <v>45.1</v>
      </c>
      <c r="F5" s="4">
        <v>6502.9000000000005</v>
      </c>
      <c r="G5" s="4">
        <v>6152.2000000000007</v>
      </c>
      <c r="H5" s="4">
        <v>305.60000000000002</v>
      </c>
      <c r="I5" s="4">
        <v>0</v>
      </c>
      <c r="J5" s="4">
        <v>0</v>
      </c>
      <c r="K5" s="4">
        <v>0</v>
      </c>
      <c r="L5" s="3"/>
      <c r="N5" s="112" t="s">
        <v>32</v>
      </c>
      <c r="O5" s="112"/>
      <c r="P5" s="112"/>
      <c r="Q5" s="4">
        <v>6457.8000000000011</v>
      </c>
      <c r="R5" s="4">
        <v>45.1</v>
      </c>
      <c r="S5" s="4">
        <v>6502.9000000000005</v>
      </c>
      <c r="T5" s="4">
        <v>6152.2000000000007</v>
      </c>
      <c r="U5" s="4">
        <v>305.60000000000002</v>
      </c>
      <c r="V5" s="4">
        <v>0</v>
      </c>
      <c r="W5" s="4">
        <v>0</v>
      </c>
      <c r="X5" s="4">
        <v>0</v>
      </c>
      <c r="Y5" s="3"/>
      <c r="AA5" s="6">
        <f t="shared" si="0"/>
        <v>0</v>
      </c>
    </row>
    <row r="6" spans="1:27">
      <c r="A6" s="112" t="s">
        <v>36</v>
      </c>
      <c r="B6" s="112"/>
      <c r="C6" s="112"/>
      <c r="D6" s="5">
        <v>8066.9000000000042</v>
      </c>
      <c r="E6" s="5">
        <v>0</v>
      </c>
      <c r="F6" s="5">
        <v>8066.9000000000042</v>
      </c>
      <c r="G6" s="5">
        <v>6883.4000000000015</v>
      </c>
      <c r="H6" s="5">
        <v>1117.0999999999999</v>
      </c>
      <c r="I6" s="5">
        <v>66.400000000000006</v>
      </c>
      <c r="J6" s="5">
        <v>0</v>
      </c>
      <c r="K6" s="5">
        <v>0</v>
      </c>
      <c r="L6" s="3"/>
      <c r="N6" s="112" t="s">
        <v>36</v>
      </c>
      <c r="O6" s="112"/>
      <c r="P6" s="112"/>
      <c r="Q6" s="5">
        <v>8066.9000000000042</v>
      </c>
      <c r="R6" s="5">
        <v>0</v>
      </c>
      <c r="S6" s="5">
        <v>8066.9000000000042</v>
      </c>
      <c r="T6" s="5">
        <v>6883.4000000000015</v>
      </c>
      <c r="U6" s="5">
        <v>1117.0999999999999</v>
      </c>
      <c r="V6" s="5">
        <v>66.400000000000006</v>
      </c>
      <c r="W6" s="5">
        <v>0</v>
      </c>
      <c r="X6" s="5">
        <v>0</v>
      </c>
      <c r="Y6" s="3"/>
      <c r="AA6" s="6">
        <f t="shared" si="0"/>
        <v>0</v>
      </c>
    </row>
    <row r="7" spans="1:27">
      <c r="A7" s="112" t="s">
        <v>39</v>
      </c>
      <c r="B7" s="112"/>
      <c r="C7" s="112"/>
      <c r="D7" s="5">
        <v>1380.6000000000001</v>
      </c>
      <c r="E7" s="5">
        <v>125.1</v>
      </c>
      <c r="F7" s="5">
        <v>1505.7000000000005</v>
      </c>
      <c r="G7" s="5">
        <v>593</v>
      </c>
      <c r="H7" s="5">
        <v>673.6</v>
      </c>
      <c r="I7" s="5">
        <v>113.99999999999999</v>
      </c>
      <c r="J7" s="5">
        <v>0</v>
      </c>
      <c r="K7" s="5">
        <v>0</v>
      </c>
      <c r="L7" s="3"/>
      <c r="N7" s="112" t="s">
        <v>39</v>
      </c>
      <c r="O7" s="112"/>
      <c r="P7" s="112"/>
      <c r="Q7" s="5">
        <v>1380.6000000000001</v>
      </c>
      <c r="R7" s="5">
        <v>125.1</v>
      </c>
      <c r="S7" s="5">
        <v>1505.7000000000005</v>
      </c>
      <c r="T7" s="5">
        <v>593</v>
      </c>
      <c r="U7" s="5">
        <v>673.6</v>
      </c>
      <c r="V7" s="5">
        <v>113.99999999999999</v>
      </c>
      <c r="W7" s="5">
        <v>0</v>
      </c>
      <c r="X7" s="5">
        <v>0</v>
      </c>
      <c r="Y7" s="3"/>
      <c r="AA7" s="6">
        <f t="shared" si="0"/>
        <v>0</v>
      </c>
    </row>
    <row r="8" spans="1:27">
      <c r="A8" s="106" t="s">
        <v>47</v>
      </c>
      <c r="B8" s="107"/>
      <c r="C8" s="108"/>
      <c r="D8" s="5">
        <v>238.8</v>
      </c>
      <c r="E8" s="5">
        <v>67.2</v>
      </c>
      <c r="F8" s="5">
        <v>306</v>
      </c>
      <c r="G8" s="5">
        <v>0</v>
      </c>
      <c r="H8" s="5">
        <v>71.400000000000006</v>
      </c>
      <c r="I8" s="5">
        <v>59.8</v>
      </c>
      <c r="J8" s="5">
        <v>107.6</v>
      </c>
      <c r="K8" s="5">
        <v>0</v>
      </c>
      <c r="L8" s="3"/>
      <c r="N8" s="106" t="s">
        <v>47</v>
      </c>
      <c r="O8" s="107"/>
      <c r="P8" s="108"/>
      <c r="Q8" s="5">
        <v>238.8</v>
      </c>
      <c r="R8" s="5">
        <v>67.2</v>
      </c>
      <c r="S8" s="5">
        <v>306</v>
      </c>
      <c r="T8" s="5">
        <v>0</v>
      </c>
      <c r="U8" s="5">
        <v>71.400000000000006</v>
      </c>
      <c r="V8" s="5">
        <v>59.8</v>
      </c>
      <c r="W8" s="5">
        <v>107.6</v>
      </c>
      <c r="X8" s="5">
        <v>0</v>
      </c>
      <c r="Y8" s="3"/>
      <c r="AA8" s="6">
        <f t="shared" si="0"/>
        <v>0</v>
      </c>
    </row>
    <row r="9" spans="1:27">
      <c r="A9" s="106" t="s">
        <v>25</v>
      </c>
      <c r="B9" s="107"/>
      <c r="C9" s="108"/>
      <c r="D9" s="5">
        <v>674.4</v>
      </c>
      <c r="E9" s="5">
        <v>0</v>
      </c>
      <c r="F9" s="5">
        <v>674.4</v>
      </c>
      <c r="G9" s="5">
        <v>417.20000000000005</v>
      </c>
      <c r="H9" s="5">
        <v>257.2</v>
      </c>
      <c r="I9" s="5">
        <v>0</v>
      </c>
      <c r="J9" s="5">
        <v>0</v>
      </c>
      <c r="K9" s="5">
        <v>0</v>
      </c>
      <c r="L9" s="3"/>
      <c r="N9" s="106" t="s">
        <v>25</v>
      </c>
      <c r="O9" s="107"/>
      <c r="P9" s="108"/>
      <c r="Q9" s="5">
        <v>674.4</v>
      </c>
      <c r="R9" s="5">
        <v>0</v>
      </c>
      <c r="S9" s="5">
        <v>674.4</v>
      </c>
      <c r="T9" s="5">
        <v>417.20000000000005</v>
      </c>
      <c r="U9" s="5">
        <v>257.2</v>
      </c>
      <c r="V9" s="5">
        <v>0</v>
      </c>
      <c r="W9" s="5">
        <v>0</v>
      </c>
      <c r="X9" s="5">
        <v>0</v>
      </c>
      <c r="Y9" s="3"/>
      <c r="AA9" s="6">
        <f t="shared" si="0"/>
        <v>0</v>
      </c>
    </row>
    <row r="10" spans="1:27">
      <c r="A10" s="106" t="s">
        <v>27</v>
      </c>
      <c r="B10" s="107"/>
      <c r="C10" s="108"/>
      <c r="D10" s="5">
        <v>763</v>
      </c>
      <c r="E10" s="5">
        <v>0</v>
      </c>
      <c r="F10" s="5">
        <v>763</v>
      </c>
      <c r="G10" s="5">
        <v>750.5</v>
      </c>
      <c r="H10" s="5">
        <v>12.5</v>
      </c>
      <c r="I10" s="5">
        <v>0</v>
      </c>
      <c r="J10" s="5">
        <v>0</v>
      </c>
      <c r="K10" s="5">
        <v>0</v>
      </c>
      <c r="L10" s="3"/>
      <c r="N10" s="106" t="s">
        <v>27</v>
      </c>
      <c r="O10" s="107"/>
      <c r="P10" s="108"/>
      <c r="Q10" s="5">
        <v>763</v>
      </c>
      <c r="R10" s="5">
        <v>0</v>
      </c>
      <c r="S10" s="5">
        <v>763</v>
      </c>
      <c r="T10" s="5">
        <v>750.5</v>
      </c>
      <c r="U10" s="5">
        <v>12.5</v>
      </c>
      <c r="V10" s="5">
        <v>0</v>
      </c>
      <c r="W10" s="5">
        <v>0</v>
      </c>
      <c r="X10" s="5">
        <v>0</v>
      </c>
      <c r="Y10" s="3"/>
      <c r="AA10" s="6">
        <f t="shared" si="0"/>
        <v>0</v>
      </c>
    </row>
    <row r="11" spans="1:27">
      <c r="A11" s="112" t="s">
        <v>30</v>
      </c>
      <c r="B11" s="112"/>
      <c r="C11" s="112"/>
      <c r="D11" s="4">
        <v>795.60000000000014</v>
      </c>
      <c r="E11" s="4">
        <v>0</v>
      </c>
      <c r="F11" s="4">
        <v>795.60000000000014</v>
      </c>
      <c r="G11" s="4">
        <v>372.6</v>
      </c>
      <c r="H11" s="4">
        <v>423</v>
      </c>
      <c r="I11" s="4">
        <v>0</v>
      </c>
      <c r="J11" s="4">
        <v>0</v>
      </c>
      <c r="K11" s="4">
        <v>0</v>
      </c>
      <c r="L11" s="3"/>
      <c r="N11" s="112" t="s">
        <v>30</v>
      </c>
      <c r="O11" s="112"/>
      <c r="P11" s="112"/>
      <c r="Q11" s="4">
        <v>795.60000000000014</v>
      </c>
      <c r="R11" s="4">
        <v>0</v>
      </c>
      <c r="S11" s="4">
        <v>795.60000000000014</v>
      </c>
      <c r="T11" s="4">
        <v>372.6</v>
      </c>
      <c r="U11" s="4">
        <v>423</v>
      </c>
      <c r="V11" s="4">
        <v>0</v>
      </c>
      <c r="W11" s="4">
        <v>0</v>
      </c>
      <c r="X11" s="4">
        <v>0</v>
      </c>
      <c r="Y11" s="3"/>
      <c r="AA11" s="6">
        <f t="shared" si="0"/>
        <v>0</v>
      </c>
    </row>
    <row r="12" spans="1:27">
      <c r="A12" s="112" t="s">
        <v>31</v>
      </c>
      <c r="B12" s="112"/>
      <c r="C12" s="112"/>
      <c r="D12" s="4">
        <v>7.7</v>
      </c>
      <c r="E12" s="4">
        <v>0</v>
      </c>
      <c r="F12" s="4">
        <v>7.7</v>
      </c>
      <c r="G12" s="4">
        <v>0</v>
      </c>
      <c r="H12" s="4">
        <v>7.7</v>
      </c>
      <c r="I12" s="4">
        <v>0</v>
      </c>
      <c r="J12" s="4">
        <v>0</v>
      </c>
      <c r="K12" s="4">
        <v>0</v>
      </c>
      <c r="L12" s="3"/>
      <c r="N12" s="112" t="s">
        <v>31</v>
      </c>
      <c r="O12" s="112"/>
      <c r="P12" s="112"/>
      <c r="Q12" s="4">
        <v>7.7</v>
      </c>
      <c r="R12" s="4">
        <v>0</v>
      </c>
      <c r="S12" s="4">
        <v>7.7</v>
      </c>
      <c r="T12" s="4">
        <v>0</v>
      </c>
      <c r="U12" s="4">
        <v>7.7</v>
      </c>
      <c r="V12" s="4">
        <v>0</v>
      </c>
      <c r="W12" s="4">
        <v>0</v>
      </c>
      <c r="X12" s="4">
        <v>0</v>
      </c>
      <c r="Y12" s="3"/>
      <c r="AA12" s="6">
        <f t="shared" si="0"/>
        <v>0</v>
      </c>
    </row>
    <row r="13" spans="1:27">
      <c r="A13" s="112" t="s">
        <v>32</v>
      </c>
      <c r="B13" s="112"/>
      <c r="C13" s="112"/>
      <c r="D13" s="4">
        <v>281.3</v>
      </c>
      <c r="E13" s="4">
        <v>0</v>
      </c>
      <c r="F13" s="4">
        <v>281.3</v>
      </c>
      <c r="G13" s="4">
        <v>206.3</v>
      </c>
      <c r="H13" s="4">
        <v>75</v>
      </c>
      <c r="I13" s="4">
        <v>0</v>
      </c>
      <c r="J13" s="4">
        <v>0</v>
      </c>
      <c r="K13" s="4">
        <v>0</v>
      </c>
      <c r="L13" s="3"/>
      <c r="N13" s="112" t="s">
        <v>32</v>
      </c>
      <c r="O13" s="112"/>
      <c r="P13" s="112"/>
      <c r="Q13" s="4">
        <v>281.3</v>
      </c>
      <c r="R13" s="4">
        <v>0</v>
      </c>
      <c r="S13" s="4">
        <v>281.3</v>
      </c>
      <c r="T13" s="4">
        <v>206.3</v>
      </c>
      <c r="U13" s="4">
        <v>75</v>
      </c>
      <c r="V13" s="4">
        <v>0</v>
      </c>
      <c r="W13" s="4">
        <v>0</v>
      </c>
      <c r="X13" s="4">
        <v>0</v>
      </c>
      <c r="Y13" s="3"/>
      <c r="AA13" s="6">
        <f t="shared" si="0"/>
        <v>0</v>
      </c>
    </row>
    <row r="14" spans="1:27">
      <c r="A14" s="112" t="s">
        <v>39</v>
      </c>
      <c r="B14" s="112"/>
      <c r="C14" s="112"/>
      <c r="D14" s="4">
        <v>905.5</v>
      </c>
      <c r="E14" s="4">
        <v>0</v>
      </c>
      <c r="F14" s="4">
        <v>905.5</v>
      </c>
      <c r="G14" s="4">
        <v>0</v>
      </c>
      <c r="H14" s="4">
        <v>391.9</v>
      </c>
      <c r="I14" s="4">
        <v>0</v>
      </c>
      <c r="J14" s="4">
        <v>513.6</v>
      </c>
      <c r="K14" s="4">
        <v>0</v>
      </c>
      <c r="L14" s="3"/>
      <c r="N14" s="112" t="s">
        <v>39</v>
      </c>
      <c r="O14" s="112"/>
      <c r="P14" s="112"/>
      <c r="Q14" s="4">
        <v>905.5</v>
      </c>
      <c r="R14" s="4">
        <v>0</v>
      </c>
      <c r="S14" s="4">
        <v>905.5</v>
      </c>
      <c r="T14" s="4">
        <v>0</v>
      </c>
      <c r="U14" s="4">
        <v>391.9</v>
      </c>
      <c r="V14" s="4">
        <v>0</v>
      </c>
      <c r="W14" s="4">
        <v>513.6</v>
      </c>
      <c r="X14" s="4">
        <v>0</v>
      </c>
      <c r="Y14" s="3"/>
      <c r="AA14" s="6">
        <f t="shared" si="0"/>
        <v>0</v>
      </c>
    </row>
    <row r="15" spans="1:27">
      <c r="A15" s="106" t="s">
        <v>40</v>
      </c>
      <c r="B15" s="107"/>
      <c r="C15" s="108"/>
      <c r="D15" s="4">
        <v>593.70000000000005</v>
      </c>
      <c r="E15" s="4">
        <v>0</v>
      </c>
      <c r="F15" s="4">
        <v>593.70000000000005</v>
      </c>
      <c r="G15" s="4">
        <v>593.70000000000005</v>
      </c>
      <c r="H15" s="4">
        <v>0</v>
      </c>
      <c r="I15" s="4">
        <v>0</v>
      </c>
      <c r="J15" s="4">
        <v>0</v>
      </c>
      <c r="K15" s="4">
        <v>0</v>
      </c>
      <c r="L15" s="3"/>
      <c r="N15" s="106" t="s">
        <v>40</v>
      </c>
      <c r="O15" s="107"/>
      <c r="P15" s="108"/>
      <c r="Q15" s="4">
        <v>593.70000000000005</v>
      </c>
      <c r="R15" s="4">
        <v>0</v>
      </c>
      <c r="S15" s="4">
        <v>593.70000000000005</v>
      </c>
      <c r="T15" s="4">
        <v>593.70000000000005</v>
      </c>
      <c r="U15" s="4">
        <v>0</v>
      </c>
      <c r="V15" s="4">
        <v>0</v>
      </c>
      <c r="W15" s="4">
        <v>0</v>
      </c>
      <c r="X15" s="4">
        <v>0</v>
      </c>
      <c r="Y15" s="3"/>
      <c r="AA15" s="6">
        <f t="shared" si="0"/>
        <v>0</v>
      </c>
    </row>
    <row r="16" spans="1:27">
      <c r="A16" s="106" t="s">
        <v>25</v>
      </c>
      <c r="B16" s="107"/>
      <c r="C16" s="108"/>
      <c r="D16" s="4">
        <v>13.2</v>
      </c>
      <c r="E16" s="4">
        <v>0</v>
      </c>
      <c r="F16" s="4">
        <v>13.2</v>
      </c>
      <c r="G16" s="4">
        <v>13.2</v>
      </c>
      <c r="H16" s="4">
        <v>0</v>
      </c>
      <c r="I16" s="4">
        <v>0</v>
      </c>
      <c r="J16" s="4">
        <v>0</v>
      </c>
      <c r="K16" s="4">
        <v>0</v>
      </c>
      <c r="L16" s="3"/>
      <c r="N16" s="106" t="s">
        <v>25</v>
      </c>
      <c r="O16" s="107"/>
      <c r="P16" s="108"/>
      <c r="Q16" s="4">
        <v>13.2</v>
      </c>
      <c r="R16" s="4">
        <v>0</v>
      </c>
      <c r="S16" s="4">
        <v>13.2</v>
      </c>
      <c r="T16" s="4">
        <v>13.2</v>
      </c>
      <c r="U16" s="4">
        <v>0</v>
      </c>
      <c r="V16" s="4">
        <v>0</v>
      </c>
      <c r="W16" s="4">
        <v>0</v>
      </c>
      <c r="X16" s="4">
        <v>0</v>
      </c>
      <c r="Y16" s="3"/>
      <c r="AA16" s="6">
        <f t="shared" si="0"/>
        <v>0</v>
      </c>
    </row>
    <row r="17" spans="1:27">
      <c r="A17" s="106" t="s">
        <v>41</v>
      </c>
      <c r="B17" s="107"/>
      <c r="C17" s="108"/>
      <c r="D17" s="4">
        <v>62.6</v>
      </c>
      <c r="E17" s="4">
        <v>0</v>
      </c>
      <c r="F17" s="4">
        <v>62.6</v>
      </c>
      <c r="G17" s="4">
        <v>0</v>
      </c>
      <c r="H17" s="4">
        <v>62.6</v>
      </c>
      <c r="I17" s="4">
        <v>0</v>
      </c>
      <c r="J17" s="4">
        <v>0</v>
      </c>
      <c r="K17" s="4">
        <v>0</v>
      </c>
      <c r="L17" s="3"/>
      <c r="N17" s="106" t="s">
        <v>41</v>
      </c>
      <c r="O17" s="107"/>
      <c r="P17" s="108"/>
      <c r="Q17" s="4">
        <v>62.6</v>
      </c>
      <c r="R17" s="4">
        <v>0</v>
      </c>
      <c r="S17" s="4">
        <v>62.6</v>
      </c>
      <c r="T17" s="4">
        <v>0</v>
      </c>
      <c r="U17" s="4">
        <v>62.6</v>
      </c>
      <c r="V17" s="4">
        <v>0</v>
      </c>
      <c r="W17" s="4">
        <v>0</v>
      </c>
      <c r="X17" s="8">
        <v>0</v>
      </c>
      <c r="Y17" s="9"/>
      <c r="AA17" s="6">
        <f t="shared" si="0"/>
        <v>0</v>
      </c>
    </row>
    <row r="18" spans="1:27">
      <c r="A18" s="106" t="s">
        <v>46</v>
      </c>
      <c r="B18" s="107"/>
      <c r="C18" s="108"/>
      <c r="D18" s="4">
        <v>624.1</v>
      </c>
      <c r="E18" s="4">
        <v>0</v>
      </c>
      <c r="F18" s="4">
        <v>624.1</v>
      </c>
      <c r="G18" s="4">
        <v>0</v>
      </c>
      <c r="H18" s="4">
        <v>548.5</v>
      </c>
      <c r="I18" s="4">
        <v>75.599999999999994</v>
      </c>
      <c r="J18" s="4">
        <v>0</v>
      </c>
      <c r="K18" s="4">
        <v>0</v>
      </c>
      <c r="L18" s="3"/>
      <c r="N18" s="106" t="s">
        <v>46</v>
      </c>
      <c r="O18" s="107"/>
      <c r="P18" s="108"/>
      <c r="Q18" s="4">
        <v>424.39999999999992</v>
      </c>
      <c r="R18" s="4">
        <v>0</v>
      </c>
      <c r="S18" s="4">
        <v>424.39999999999992</v>
      </c>
      <c r="T18" s="4">
        <v>0</v>
      </c>
      <c r="U18" s="4">
        <v>379.9</v>
      </c>
      <c r="V18" s="4">
        <v>44.499999999999993</v>
      </c>
      <c r="W18" s="4">
        <v>0</v>
      </c>
      <c r="X18" s="4">
        <v>0</v>
      </c>
      <c r="Y18" s="3"/>
      <c r="AA18" s="6">
        <f t="shared" si="0"/>
        <v>199.7000000000001</v>
      </c>
    </row>
    <row r="19" spans="1:27">
      <c r="A19" s="106" t="s">
        <v>46</v>
      </c>
      <c r="B19" s="107"/>
      <c r="C19" s="108"/>
      <c r="D19" s="4">
        <v>463.1</v>
      </c>
      <c r="E19" s="4">
        <v>0</v>
      </c>
      <c r="F19" s="4">
        <v>463.1</v>
      </c>
      <c r="G19" s="4">
        <v>0</v>
      </c>
      <c r="H19" s="4">
        <v>0</v>
      </c>
      <c r="I19" s="4">
        <v>463.1</v>
      </c>
      <c r="J19" s="4">
        <v>0</v>
      </c>
      <c r="K19" s="4">
        <v>0</v>
      </c>
      <c r="L19" s="3"/>
      <c r="N19" s="109" t="s">
        <v>38</v>
      </c>
      <c r="O19" s="110"/>
      <c r="P19" s="111"/>
      <c r="Q19" s="7">
        <v>43386</v>
      </c>
      <c r="R19" s="7">
        <v>530.40000000000009</v>
      </c>
      <c r="S19" s="7">
        <v>43916.399999999994</v>
      </c>
      <c r="T19" s="7">
        <v>34276.9</v>
      </c>
      <c r="U19" s="7">
        <v>7612.4</v>
      </c>
      <c r="V19" s="7">
        <v>875.5</v>
      </c>
      <c r="W19" s="7">
        <v>621.20000000000005</v>
      </c>
      <c r="X19" s="7">
        <v>0</v>
      </c>
      <c r="Y19" s="2"/>
      <c r="AA19" s="6">
        <f>D19</f>
        <v>463.1</v>
      </c>
    </row>
    <row r="20" spans="1:27">
      <c r="A20" s="109" t="s">
        <v>38</v>
      </c>
      <c r="B20" s="110"/>
      <c r="C20" s="111"/>
      <c r="D20" s="7">
        <v>44933.299999999996</v>
      </c>
      <c r="E20" s="7">
        <v>530.40000000000009</v>
      </c>
      <c r="F20" s="7">
        <v>45463.69999999999</v>
      </c>
      <c r="G20" s="7">
        <v>34685.5</v>
      </c>
      <c r="H20" s="7">
        <v>8074.6</v>
      </c>
      <c r="I20" s="7">
        <v>1369.7</v>
      </c>
      <c r="J20" s="7">
        <v>621.20000000000005</v>
      </c>
      <c r="K20" s="7">
        <v>182.3</v>
      </c>
      <c r="L20" s="2"/>
      <c r="AA20" s="6"/>
    </row>
    <row r="21" spans="1:27">
      <c r="AA21" s="6"/>
    </row>
    <row r="27" spans="1:27">
      <c r="Q27" s="1"/>
    </row>
  </sheetData>
  <mergeCells count="39">
    <mergeCell ref="A6:C6"/>
    <mergeCell ref="A1:C1"/>
    <mergeCell ref="A2:C2"/>
    <mergeCell ref="A3:C3"/>
    <mergeCell ref="A4:C4"/>
    <mergeCell ref="A5:C5"/>
    <mergeCell ref="A18:C18"/>
    <mergeCell ref="A7:C7"/>
    <mergeCell ref="A8:C8"/>
    <mergeCell ref="A9:C9"/>
    <mergeCell ref="A10:C10"/>
    <mergeCell ref="A11:C11"/>
    <mergeCell ref="A12:C12"/>
    <mergeCell ref="N14:P14"/>
    <mergeCell ref="A19:C19"/>
    <mergeCell ref="A20:C20"/>
    <mergeCell ref="N1:P1"/>
    <mergeCell ref="N2:P2"/>
    <mergeCell ref="N3:P3"/>
    <mergeCell ref="N4:P4"/>
    <mergeCell ref="N5:P5"/>
    <mergeCell ref="N6:P6"/>
    <mergeCell ref="N7:P7"/>
    <mergeCell ref="N8:P8"/>
    <mergeCell ref="A13:C13"/>
    <mergeCell ref="A14:C14"/>
    <mergeCell ref="A15:C15"/>
    <mergeCell ref="A16:C16"/>
    <mergeCell ref="A17:C17"/>
    <mergeCell ref="N9:P9"/>
    <mergeCell ref="N10:P10"/>
    <mergeCell ref="N11:P11"/>
    <mergeCell ref="N12:P12"/>
    <mergeCell ref="N13:P13"/>
    <mergeCell ref="N15:P15"/>
    <mergeCell ref="N16:P16"/>
    <mergeCell ref="N17:P17"/>
    <mergeCell ref="N18:P18"/>
    <mergeCell ref="N19:P19"/>
  </mergeCells>
  <pageMargins left="0.7" right="0.7" top="0.75" bottom="0.75" header="0.3" footer="0.3"/>
  <pageSetup paperSize="9" scale="59"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CMĐ KHU 2 - TH  (1)</vt:lpstr>
      <vt:lpstr>Bảng cơ cấu SDĐ</vt:lpstr>
      <vt:lpstr>Sheet1</vt:lpstr>
      <vt:lpstr>'CMĐ KHU 2 - TH  (1)'!Print_Area</vt:lpstr>
      <vt:lpstr>'CMĐ KHU 2 - TH  (1)'!Print_Titles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2025-10-31T07:48:00Z</cp:lastPrinted>
  <dcterms:created xsi:type="dcterms:W3CDTF">2021-11-23T02:40:42Z</dcterms:created>
  <dcterms:modified xsi:type="dcterms:W3CDTF">2025-12-18T03:37:59Z</dcterms:modified>
</cp:coreProperties>
</file>